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V:\Phase I Docs\LCoE\RME\"/>
    </mc:Choice>
  </mc:AlternateContent>
  <bookViews>
    <workbookView xWindow="0" yWindow="0" windowWidth="19160" windowHeight="6410" tabRatio="782" activeTab="1"/>
  </bookViews>
  <sheets>
    <sheet name="About" sheetId="13" r:id="rId1"/>
    <sheet name="DoE Summary" sheetId="11" r:id="rId2"/>
    <sheet name="DoE CBS" sheetId="12" r:id="rId3"/>
    <sheet name="Performance Viscous Damping" sheetId="14"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2" hidden="1">'DoE CBS'!#REF!</definedName>
    <definedName name="AnnArrayOMCost" localSheetId="0">#REF!</definedName>
    <definedName name="AnnArrayOMCost" localSheetId="2">#REF!</definedName>
    <definedName name="AnnArrayOMCost">#REF!</definedName>
    <definedName name="AnnArrayOutput" localSheetId="0">#REF!</definedName>
    <definedName name="AnnArrayOutput" localSheetId="2">#REF!</definedName>
    <definedName name="AnnArrayOutput">#REF!</definedName>
    <definedName name="ArrayInstalledCost" localSheetId="0">#REF!</definedName>
    <definedName name="ArrayInstalledCost" localSheetId="2">#REF!</definedName>
    <definedName name="ArrayInstalledCost">#REF!</definedName>
    <definedName name="Avail" localSheetId="2">[1]Master!$K$6</definedName>
    <definedName name="Avail">[2]Master!$K$6</definedName>
    <definedName name="Availability" localSheetId="0">#REF!</definedName>
    <definedName name="Availability" localSheetId="2">#REF!</definedName>
    <definedName name="Availability">#REF!</definedName>
    <definedName name="AvgCurrentSpeedSurface" localSheetId="0">#REF!</definedName>
    <definedName name="AvgCurrentSpeedSurface" localSheetId="2">#REF!</definedName>
    <definedName name="AvgCurrentSpeedSurface">#REF!</definedName>
    <definedName name="AvgPowerFluxSurface" localSheetId="0">#REF!</definedName>
    <definedName name="AvgPowerFluxSurface" localSheetId="2">#REF!</definedName>
    <definedName name="AvgPowerFluxSurface">#REF!</definedName>
    <definedName name="AvgProgRatio" localSheetId="0">#REF!</definedName>
    <definedName name="AvgProgRatio" localSheetId="2">#REF!</definedName>
    <definedName name="AvgProgRatio">#REF!</definedName>
    <definedName name="CableLen" localSheetId="2">[1]Master!$K$11</definedName>
    <definedName name="CableLen">[2]Master!$K$11</definedName>
    <definedName name="Capex" localSheetId="0">#REF!</definedName>
    <definedName name="Capex" localSheetId="2">#REF!</definedName>
    <definedName name="Capex">#REF!</definedName>
    <definedName name="CapFactor" localSheetId="0">#REF!</definedName>
    <definedName name="CapFactor" localSheetId="2">#REF!</definedName>
    <definedName name="CapFactor">#REF!</definedName>
    <definedName name="Clearance" localSheetId="0">#REF!</definedName>
    <definedName name="Clearance" localSheetId="2">#REF!</definedName>
    <definedName name="Clearance">#REF!</definedName>
    <definedName name="COEReal" localSheetId="0">#REF!</definedName>
    <definedName name="COEReal" localSheetId="2">#REF!</definedName>
    <definedName name="COEReal">#REF!</definedName>
    <definedName name="CRF" localSheetId="0">#REF!</definedName>
    <definedName name="CRF" localSheetId="2">#REF!</definedName>
    <definedName name="CRF">#REF!</definedName>
    <definedName name="CurrentSenario" localSheetId="0">#REF!</definedName>
    <definedName name="CurrentSenario" localSheetId="2">#REF!</definedName>
    <definedName name="CurrentSenario">#REF!</definedName>
    <definedName name="CutinSpeed" localSheetId="2">[1]Master!$E$12</definedName>
    <definedName name="CutinSpeed">[2]Master!$E$12</definedName>
    <definedName name="DeviceOrientation" localSheetId="0">#REF!</definedName>
    <definedName name="DeviceOrientation" localSheetId="2">#REF!</definedName>
    <definedName name="DeviceOrientation">#REF!</definedName>
    <definedName name="DuctClearance" localSheetId="0">#REF!</definedName>
    <definedName name="DuctClearance" localSheetId="2">#REF!</definedName>
    <definedName name="DuctClearance">#REF!</definedName>
    <definedName name="fg" localSheetId="0">#REF!</definedName>
    <definedName name="fg">#REF!</definedName>
    <definedName name="Grid" localSheetId="0">#REF!</definedName>
    <definedName name="Grid" localSheetId="2">#REF!</definedName>
    <definedName name="Grid">#REF!</definedName>
    <definedName name="hh" localSheetId="0">#REF!</definedName>
    <definedName name="hh">#REF!</definedName>
    <definedName name="HubHeight" localSheetId="2">[1]Master!$E$10</definedName>
    <definedName name="HubHeight">[2]Master!$E$10</definedName>
    <definedName name="IRR" localSheetId="0">#REF!</definedName>
    <definedName name="IRR" localSheetId="2">#REF!</definedName>
    <definedName name="IRR">#REF!</definedName>
    <definedName name="JnctBox" localSheetId="2">[1]Master!$K$13</definedName>
    <definedName name="JnctBox">[2]Master!$K$13</definedName>
    <definedName name="MonoSep" localSheetId="2">[1]Master!$K$4</definedName>
    <definedName name="MonoSep">[2]Master!$K$4</definedName>
    <definedName name="nomdisc" localSheetId="0">#REF!</definedName>
    <definedName name="nomdisc" localSheetId="2">#REF!</definedName>
    <definedName name="nomdisc">#REF!</definedName>
    <definedName name="Nominal_CR" localSheetId="2">[1]Master!$T$5</definedName>
    <definedName name="Nominal_CR">[2]Master!$T$5</definedName>
    <definedName name="NumTurbines" localSheetId="0">#REF!</definedName>
    <definedName name="NumTurbines" localSheetId="2">#REF!</definedName>
    <definedName name="NumTurbines">#REF!</definedName>
    <definedName name="ProgRatio" localSheetId="0">#REF!</definedName>
    <definedName name="ProgRatio" localSheetId="2">#REF!</definedName>
    <definedName name="ProgRatio">#REF!</definedName>
    <definedName name="RatedSpeed" localSheetId="0">#REF!</definedName>
    <definedName name="RatedSpeed" localSheetId="2">#REF!</definedName>
    <definedName name="RatedSpeed">#REF!</definedName>
    <definedName name="Real_CR" localSheetId="2">[1]Master!$T$4</definedName>
    <definedName name="Real_CR">[2]Master!$T$4</definedName>
    <definedName name="realdisc" localSheetId="0">#REF!</definedName>
    <definedName name="realdisc" localSheetId="2">#REF!</definedName>
    <definedName name="realdisc">#REF!</definedName>
    <definedName name="RefCurrency" localSheetId="0">#REF!</definedName>
    <definedName name="RefCurrency" localSheetId="2">#REF!</definedName>
    <definedName name="RefCurrency">#REF!</definedName>
    <definedName name="RefYear" localSheetId="0">#REF!</definedName>
    <definedName name="RefYear" localSheetId="2">#REF!</definedName>
    <definedName name="RefYear">#REF!</definedName>
    <definedName name="rho" localSheetId="2">[3]Master!$B$2</definedName>
    <definedName name="rho">[4]Master!$B$2</definedName>
    <definedName name="RotorD" localSheetId="0">#REF!</definedName>
    <definedName name="RotorD" localSheetId="2">#REF!</definedName>
    <definedName name="RotorD">#REF!</definedName>
    <definedName name="RotorEff" localSheetId="2">[1]Master!$E$11</definedName>
    <definedName name="RotorEff">[2]Master!$E$11</definedName>
    <definedName name="S1_ValueName1" localSheetId="0">#REF!</definedName>
    <definedName name="S1_ValueName1" localSheetId="2">#REF!</definedName>
    <definedName name="S1_ValueName1">#REF!</definedName>
    <definedName name="Senarios" localSheetId="0">#REF!</definedName>
    <definedName name="Senarios" localSheetId="2">#REF!</definedName>
    <definedName name="Senarios">#REF!</definedName>
    <definedName name="ShoreProtect" localSheetId="0">#REF!</definedName>
    <definedName name="ShoreProtect" localSheetId="2">#REF!</definedName>
    <definedName name="ShoreProtect">#REF!</definedName>
    <definedName name="Site_Selection" localSheetId="2">[5]Inputs!$E$10</definedName>
    <definedName name="Site_Selection">[6]Inputs!$E$10</definedName>
    <definedName name="Site_Spectral_Parameter" localSheetId="2">[5]Inputs!$E$11</definedName>
    <definedName name="Site_Spectral_Parameter">[6]Inputs!$E$11</definedName>
    <definedName name="SVTable1" localSheetId="0">#REF!</definedName>
    <definedName name="SVTable1" localSheetId="2">#REF!</definedName>
    <definedName name="SVTable1">#REF!</definedName>
    <definedName name="TranUpgrade" localSheetId="0">#REF!</definedName>
    <definedName name="TranUpgrade" localSheetId="2">#REF!</definedName>
    <definedName name="TranUpgrade">#REF!</definedName>
    <definedName name="TrenchDist" localSheetId="2">[1]Master!$K$9</definedName>
    <definedName name="TrenchDist">[2]Master!$K$9</definedName>
    <definedName name="TurbineCapital" localSheetId="0">#REF!</definedName>
    <definedName name="TurbineCapital" localSheetId="2">#REF!</definedName>
    <definedName name="TurbineCapital">#REF!</definedName>
    <definedName name="VelFactor" localSheetId="0">#REF!</definedName>
    <definedName name="VelFactor" localSheetId="2">#REF!</definedName>
    <definedName name="VelFactor">#REF!</definedName>
    <definedName name="WaterDepth" localSheetId="0">#REF!</definedName>
    <definedName name="WaterDepth" localSheetId="2">#REF!</definedName>
    <definedName name="WaterDepth">#REF!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11" l="1"/>
  <c r="D4" i="11"/>
  <c r="H8" i="11"/>
  <c r="D28" i="11"/>
  <c r="D27" i="11"/>
  <c r="D26" i="11"/>
  <c r="D25" i="11"/>
  <c r="D24" i="11"/>
  <c r="D16" i="11"/>
  <c r="D17" i="11"/>
  <c r="D18" i="11"/>
  <c r="D19" i="11"/>
  <c r="D20" i="11"/>
  <c r="D21" i="11"/>
  <c r="D22" i="11"/>
  <c r="D23" i="11"/>
  <c r="D15" i="11"/>
  <c r="D13" i="11"/>
  <c r="D14" i="11"/>
  <c r="D12" i="11"/>
  <c r="D29" i="11"/>
  <c r="D38" i="11"/>
  <c r="D33" i="11"/>
  <c r="D39" i="11"/>
  <c r="D40" i="11"/>
  <c r="D41" i="11"/>
  <c r="F38" i="11"/>
  <c r="D34" i="11"/>
  <c r="D36" i="11"/>
  <c r="D37" i="11"/>
  <c r="F33" i="11"/>
  <c r="F42" i="11"/>
  <c r="F8" i="11"/>
  <c r="F24" i="11"/>
  <c r="F15" i="11"/>
  <c r="F12" i="11"/>
  <c r="F29" i="11"/>
  <c r="F43" i="11"/>
  <c r="D42" i="11"/>
  <c r="E42" i="11"/>
  <c r="F41" i="11"/>
  <c r="E41" i="11"/>
  <c r="F40" i="11"/>
  <c r="E40" i="11"/>
  <c r="F39" i="11"/>
  <c r="E39" i="11"/>
  <c r="E38" i="11"/>
  <c r="F37" i="11"/>
  <c r="E37" i="11"/>
  <c r="F36" i="11"/>
  <c r="E36" i="11"/>
  <c r="F35" i="11"/>
  <c r="E35" i="11"/>
  <c r="F34" i="11"/>
  <c r="E34" i="11"/>
  <c r="E33" i="11"/>
  <c r="F28" i="11"/>
  <c r="E28" i="11"/>
  <c r="F27" i="11"/>
  <c r="E27" i="11"/>
  <c r="F26" i="11"/>
  <c r="E26" i="11"/>
  <c r="F25" i="11"/>
  <c r="E25" i="11"/>
  <c r="E24" i="11"/>
  <c r="F23" i="11"/>
  <c r="E23" i="11"/>
  <c r="F22" i="11"/>
  <c r="E22" i="11"/>
  <c r="F21" i="11"/>
  <c r="E21" i="11"/>
  <c r="F20" i="11"/>
  <c r="E20" i="11"/>
  <c r="F19" i="11"/>
  <c r="E19" i="11"/>
  <c r="F18" i="11"/>
  <c r="E18" i="11"/>
  <c r="F17" i="11"/>
  <c r="E17" i="11"/>
  <c r="F16" i="11"/>
  <c r="E16" i="11"/>
  <c r="E15" i="11"/>
  <c r="F14" i="11"/>
  <c r="E14" i="11"/>
  <c r="F13" i="11"/>
  <c r="E13" i="11"/>
  <c r="E12" i="11"/>
</calcChain>
</file>

<file path=xl/sharedStrings.xml><?xml version="1.0" encoding="utf-8"?>
<sst xmlns="http://schemas.openxmlformats.org/spreadsheetml/2006/main" count="1036" uniqueCount="920">
  <si>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</si>
  <si>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</si>
  <si>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</si>
  <si>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</si>
  <si>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</si>
  <si>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</si>
  <si>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</si>
  <si>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</si>
  <si>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</si>
  <si>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</si>
  <si>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</si>
  <si>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</si>
  <si>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</si>
  <si>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</si>
  <si>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</si>
  <si>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</si>
  <si>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</si>
  <si>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</si>
  <si>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</si>
  <si>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</si>
  <si>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</si>
  <si>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</si>
  <si>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</si>
  <si>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</si>
  <si>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</si>
  <si>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</si>
  <si>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</si>
  <si>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CBS #</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</si>
  <si>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</si>
  <si>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</si>
  <si>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</si>
  <si>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</si>
  <si>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</si>
  <si>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</si>
  <si>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</si>
  <si>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</si>
  <si>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</si>
  <si>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</si>
  <si>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</si>
  <si>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</si>
  <si>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</si>
  <si>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</si>
  <si>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</si>
  <si>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</si>
  <si>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</si>
  <si>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</si>
  <si>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</si>
  <si>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</si>
  <si>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</si>
  <si>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</si>
  <si>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</si>
  <si>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</si>
  <si>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</si>
  <si>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</si>
  <si>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</si>
  <si>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</si>
  <si>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</si>
  <si>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</si>
  <si>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</si>
  <si>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</si>
  <si>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</si>
  <si>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</si>
  <si>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</si>
  <si>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</si>
  <si>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</si>
  <si>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</si>
  <si>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</si>
  <si>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</si>
  <si>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</si>
  <si>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</si>
  <si>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</si>
  <si>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</si>
  <si>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</si>
  <si>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</si>
  <si>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</si>
  <si>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</si>
  <si>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</si>
  <si>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</si>
  <si>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</si>
  <si>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</si>
  <si>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</si>
  <si>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</si>
  <si>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</si>
  <si>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</si>
  <si>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</si>
  <si>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</si>
  <si>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</si>
  <si>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</si>
  <si>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</si>
  <si>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</si>
  <si>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</si>
  <si>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</si>
  <si>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</si>
  <si>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</si>
  <si>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</si>
  <si>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</si>
  <si>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</si>
  <si>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</si>
  <si>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</si>
  <si>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</si>
  <si>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</si>
  <si>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</si>
  <si>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</si>
  <si>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</si>
  <si>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</si>
  <si>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</si>
  <si>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</si>
  <si>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</si>
  <si>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</si>
  <si>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</si>
  <si>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</si>
  <si>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</si>
  <si>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</si>
  <si>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</si>
  <si>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Liquid financial instrument set up to respond to "known unknown" costs that arise during construction, does not include contingences set by manufactures and contractors as part of supply contract pricing.</t>
  </si>
  <si>
    <t>1.3.2</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</si>
  <si>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</si>
  <si>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</si>
  <si>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1.3.3</t>
  </si>
  <si>
    <t xml:space="preserve">        Carrying Costs During Construction (Construction Financing Costs)</t>
  </si>
  <si>
    <t>Carrying charges of expenditures on equipment and services incurred before commercial operation date (COD).</t>
  </si>
  <si>
    <t>1.3.4</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</si>
  <si>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</si>
  <si>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</si>
  <si>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</si>
  <si>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</si>
  <si>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</si>
  <si>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</si>
  <si>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</si>
  <si>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</si>
  <si>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</si>
  <si>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</si>
  <si>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</si>
  <si>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Operations and Maintenance (O&amp;M) [$/kW/yr]</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</si>
  <si>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</si>
  <si>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</si>
  <si>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</si>
  <si>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</si>
  <si>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</si>
  <si>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</si>
  <si>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</si>
  <si>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</si>
  <si>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</si>
  <si>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</si>
  <si>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</si>
  <si>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</si>
  <si>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</si>
  <si>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</si>
  <si>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</si>
  <si>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</si>
  <si>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</si>
  <si>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</si>
  <si>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</si>
  <si>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</si>
  <si>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</si>
  <si>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</si>
  <si>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</si>
  <si>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</si>
  <si>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</si>
  <si>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</si>
  <si>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</si>
  <si>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</si>
  <si>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</si>
  <si>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</si>
  <si>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</si>
  <si>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</si>
  <si>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</si>
  <si>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</si>
  <si>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</si>
  <si>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</si>
  <si>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</si>
  <si>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</si>
  <si>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</si>
  <si>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</si>
  <si>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1.3.1</t>
  </si>
  <si>
    <t xml:space="preserve">        Project Contingency Budget</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</si>
  <si>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</si>
  <si>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</si>
  <si>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</si>
  <si>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</si>
  <si>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</si>
  <si>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</si>
  <si>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</si>
  <si>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</si>
  <si>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</si>
  <si>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</si>
  <si>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</si>
  <si>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</si>
  <si>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</si>
  <si>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</si>
  <si>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</si>
  <si>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</si>
  <si>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</si>
  <si>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</si>
  <si>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</si>
  <si>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</si>
  <si>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</si>
  <si>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</si>
  <si>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</si>
  <si>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</si>
  <si>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</si>
  <si>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</si>
  <si>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</si>
  <si>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</si>
  <si>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</si>
  <si>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</si>
  <si>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</si>
  <si>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</si>
  <si>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</si>
  <si>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</si>
  <si>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</si>
  <si>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</si>
  <si>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</si>
  <si>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</si>
  <si>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</si>
  <si>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</si>
  <si>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</si>
  <si>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</si>
  <si>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</si>
  <si>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</si>
  <si>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</si>
  <si>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</si>
  <si>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</si>
  <si>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</si>
  <si>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</si>
  <si>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</si>
  <si>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</si>
  <si>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</si>
  <si>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</si>
  <si>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</si>
  <si>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</si>
  <si>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</si>
  <si>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</si>
  <si>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</si>
  <si>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</si>
  <si>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</si>
  <si>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</si>
  <si>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</si>
  <si>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</si>
  <si>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</si>
  <si>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</si>
  <si>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</si>
  <si>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</si>
  <si>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</si>
  <si>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</si>
  <si>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</si>
  <si>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</si>
  <si>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</si>
  <si>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</si>
  <si>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</si>
  <si>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</si>
  <si>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</si>
  <si>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</si>
  <si>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</si>
  <si>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</si>
  <si>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</si>
  <si>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</si>
  <si>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</si>
  <si>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</si>
  <si>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</si>
  <si>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</si>
  <si>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</si>
  <si>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</si>
  <si>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</si>
  <si>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</si>
  <si>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</si>
  <si>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</si>
  <si>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</si>
  <si>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</si>
  <si>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</si>
  <si>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</si>
  <si>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</si>
  <si>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</si>
  <si>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</si>
  <si>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</si>
  <si>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</si>
  <si>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</si>
  <si>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</si>
  <si>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</si>
  <si>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</si>
  <si>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</si>
  <si>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</si>
  <si>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</si>
  <si>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</si>
  <si>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</si>
  <si>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</si>
  <si>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</si>
  <si>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</si>
  <si>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</si>
  <si>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</si>
  <si>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</si>
  <si>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</si>
  <si>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</si>
  <si>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</si>
  <si>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</si>
  <si>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</si>
  <si>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</si>
  <si>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</si>
  <si>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</si>
  <si>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</si>
  <si>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</si>
  <si>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</si>
  <si>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</si>
  <si>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</si>
  <si>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</si>
  <si>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</si>
  <si>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</si>
  <si>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</si>
  <si>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</si>
  <si>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</si>
  <si>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</si>
  <si>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</si>
  <si>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</si>
  <si>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</si>
  <si>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</si>
  <si>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</si>
  <si>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</si>
  <si>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</si>
  <si>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</si>
  <si>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</si>
  <si>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</si>
  <si>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</si>
  <si>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</si>
  <si>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</si>
  <si>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</si>
  <si>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</si>
  <si>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</si>
  <si>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</si>
  <si>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</si>
  <si>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</si>
  <si>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</si>
  <si>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</si>
  <si>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</si>
  <si>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</si>
  <si>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</si>
  <si>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</si>
  <si>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1.2.4</t>
  </si>
  <si>
    <t xml:space="preserve">        Plant Commissioning</t>
  </si>
  <si>
    <t>Cost incurred by owner or prime contractor to test and commission the integrated power plant.</t>
  </si>
  <si>
    <t>1.2.5</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</si>
  <si>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</si>
  <si>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</si>
  <si>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</si>
  <si>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</si>
  <si>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</si>
  <si>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</si>
  <si>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</si>
  <si>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</si>
  <si>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</si>
  <si>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</si>
  <si>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</si>
  <si>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</si>
  <si>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</si>
  <si>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</si>
  <si>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</si>
  <si>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</si>
  <si>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</si>
  <si>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</si>
  <si>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</si>
  <si>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</si>
  <si>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</si>
  <si>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</si>
  <si>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</si>
  <si>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</si>
  <si>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</si>
  <si>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</si>
  <si>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</si>
  <si>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</si>
  <si>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</si>
  <si>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</si>
  <si>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</si>
  <si>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</si>
  <si>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</si>
  <si>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</si>
  <si>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</si>
  <si>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</si>
  <si>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</si>
  <si>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</si>
  <si>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</si>
  <si>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</si>
  <si>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</si>
  <si>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</si>
  <si>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</si>
  <si>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</si>
  <si>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</si>
  <si>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</si>
  <si>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</si>
  <si>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</si>
  <si>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</si>
  <si>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</si>
  <si>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</si>
  <si>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</si>
  <si>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</si>
  <si>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</si>
  <si>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</si>
  <si>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</si>
  <si>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</si>
  <si>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</si>
  <si>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</si>
  <si>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</si>
  <si>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</si>
  <si>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</si>
  <si>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</si>
  <si>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</si>
  <si>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</si>
  <si>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</si>
  <si>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</si>
  <si>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</si>
  <si>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</si>
  <si>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</si>
  <si>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</si>
  <si>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</si>
  <si>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</si>
  <si>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</si>
  <si>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</si>
  <si>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</si>
  <si>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</si>
  <si>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</si>
  <si>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</si>
  <si>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</si>
  <si>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</si>
  <si>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</si>
  <si>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</si>
  <si>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</si>
  <si>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</si>
  <si>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</si>
  <si>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</si>
  <si>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</si>
  <si>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</si>
  <si>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</si>
  <si>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</si>
  <si>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</si>
  <si>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</si>
  <si>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</si>
  <si>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</si>
  <si>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</si>
  <si>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</si>
  <si>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</si>
  <si>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</si>
  <si>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</si>
  <si>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</si>
  <si>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</si>
  <si>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</si>
  <si>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</si>
  <si>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</si>
  <si>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</si>
  <si>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</si>
  <si>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</si>
  <si>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</si>
  <si>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</si>
  <si>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</si>
  <si>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</si>
  <si>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</si>
  <si>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</si>
  <si>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</si>
  <si>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</si>
  <si>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</si>
  <si>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</si>
  <si>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</si>
  <si>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</si>
  <si>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</si>
  <si>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</si>
  <si>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</si>
  <si>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</si>
  <si>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</si>
  <si>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</si>
  <si>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</si>
  <si>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</si>
  <si>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</si>
  <si>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</si>
  <si>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</si>
  <si>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</si>
  <si>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</si>
  <si>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</si>
  <si>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</si>
  <si>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</si>
  <si>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</si>
  <si>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</si>
  <si>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</si>
  <si>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</si>
  <si>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</si>
  <si>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</si>
  <si>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</si>
  <si>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</si>
  <si>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</si>
  <si>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</si>
  <si>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</si>
  <si>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</si>
  <si>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</si>
  <si>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</si>
  <si>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</si>
  <si>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</si>
  <si>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</si>
  <si>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</si>
  <si>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</si>
  <si>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</si>
  <si>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</si>
  <si>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</si>
  <si>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</si>
  <si>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</si>
  <si>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</si>
  <si>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</si>
  <si>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</si>
  <si>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</si>
  <si>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</si>
  <si>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</si>
  <si>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</si>
  <si>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</si>
  <si>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</si>
  <si>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</si>
  <si>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</si>
  <si>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</si>
  <si>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</si>
  <si>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</si>
  <si>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</si>
  <si>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</si>
  <si>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</si>
  <si>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</si>
  <si>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</si>
  <si>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</si>
  <si>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</si>
  <si>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</si>
  <si>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</si>
  <si>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</si>
  <si>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</si>
  <si>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</si>
  <si>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</si>
  <si>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</si>
  <si>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</si>
  <si>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</si>
  <si>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</si>
  <si>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</si>
  <si>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</si>
  <si>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</si>
  <si>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</si>
  <si>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</si>
  <si>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</si>
  <si>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</si>
  <si>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</si>
  <si>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</si>
  <si>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</si>
  <si>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</si>
  <si>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</si>
  <si>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</si>
  <si>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</si>
  <si>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</si>
  <si>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</si>
  <si>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</si>
  <si>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</si>
  <si>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</si>
  <si>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</si>
  <si>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</si>
  <si>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</si>
  <si>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</si>
  <si>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</si>
  <si>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</si>
  <si>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</si>
  <si>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</si>
  <si>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</si>
  <si>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</si>
  <si>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</si>
  <si>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</si>
  <si>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</si>
  <si>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</si>
  <si>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</si>
  <si>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</si>
  <si>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1.2.3</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</si>
  <si>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</si>
  <si>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</si>
  <si>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</si>
  <si>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</si>
  <si>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</si>
  <si>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</si>
  <si>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</si>
  <si>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</si>
  <si>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</si>
  <si>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</si>
  <si>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</si>
  <si>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</si>
  <si>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</si>
  <si>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</si>
  <si>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</si>
  <si>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</si>
  <si>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</si>
  <si>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</si>
  <si>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</si>
  <si>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</si>
  <si>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</si>
  <si>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</si>
  <si>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</si>
  <si>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</si>
  <si>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</si>
  <si>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</si>
  <si>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</si>
  <si>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</si>
  <si>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</si>
  <si>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</si>
  <si>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</si>
  <si>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</si>
  <si>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</si>
  <si>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</si>
  <si>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</si>
  <si>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</si>
  <si>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</si>
  <si>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</si>
  <si>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</si>
  <si>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1.2.2</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</si>
  <si>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</si>
  <si>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</si>
  <si>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</si>
  <si>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</si>
  <si>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</si>
  <si>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</si>
  <si>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</si>
  <si>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</si>
  <si>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</si>
  <si>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</si>
  <si>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</si>
  <si>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</si>
  <si>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</si>
  <si>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</si>
  <si>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</si>
  <si>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</si>
  <si>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</si>
  <si>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</si>
  <si>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</si>
  <si>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</si>
  <si>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</si>
  <si>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</si>
  <si>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</si>
  <si>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</si>
  <si>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</si>
  <si>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</si>
  <si>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</si>
  <si>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</si>
  <si>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</si>
  <si>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</si>
  <si>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</si>
  <si>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</si>
  <si>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</si>
  <si>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</si>
  <si>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</si>
  <si>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</si>
  <si>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</si>
  <si>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</si>
  <si>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</si>
  <si>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</si>
  <si>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</si>
  <si>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</si>
  <si>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</si>
  <si>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</si>
  <si>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</si>
  <si>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</si>
  <si>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</si>
  <si>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</si>
  <si>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</si>
  <si>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</si>
  <si>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</si>
  <si>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</si>
  <si>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</si>
  <si>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</si>
  <si>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</si>
  <si>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</si>
  <si>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</si>
  <si>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</si>
  <si>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</si>
  <si>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</si>
  <si>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</si>
  <si>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</si>
  <si>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</si>
  <si>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</si>
  <si>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</si>
  <si>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</si>
  <si>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</si>
  <si>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</si>
  <si>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</si>
  <si>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</si>
  <si>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</si>
  <si>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</si>
  <si>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</si>
  <si>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</si>
  <si>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</si>
  <si>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</si>
  <si>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</si>
  <si>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Balance of equipment, labor, and material costs (other than marine energy converter) incurred prior to commercial operation date (COD).</t>
  </si>
  <si>
    <t>1.2.1</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</si>
  <si>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</si>
  <si>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</si>
  <si>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</si>
  <si>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</si>
  <si>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</si>
  <si>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</si>
  <si>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</si>
  <si>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</si>
  <si>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</si>
  <si>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</si>
  <si>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</si>
  <si>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</si>
  <si>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</si>
  <si>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</si>
  <si>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</si>
  <si>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</si>
  <si>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</si>
  <si>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</si>
  <si>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</si>
  <si>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</si>
  <si>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</si>
  <si>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</si>
  <si>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</si>
  <si>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</si>
  <si>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</si>
  <si>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</si>
  <si>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</si>
  <si>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Coverts variable frequency from asynchronous generator to grid-compliant power of the right ‘quality' and with a stable frequency of either 50 Hz or 60 Hz.</t>
  </si>
  <si>
    <t>1.1.2.5.1</t>
  </si>
  <si>
    <t xml:space="preserve">                Converter Auxiliaries </t>
  </si>
  <si>
    <t>Power supply, cabinet, heating system, cabinet sensor, communication &amp; interface unit, control board, generator side fan, grid side fan, measurement unit, power supply, power supply 24 V, tachometer adapter, thermostat.</t>
  </si>
  <si>
    <t>1.1.2.5.2</t>
  </si>
  <si>
    <t xml:space="preserve">                 Converter Power Bus</t>
  </si>
  <si>
    <t>Branching unit, capacitors, contactors, generator side converter, generator side power module, grid side converter, grid side power module, inductor, load switch, pre-charge unit.</t>
  </si>
  <si>
    <t>1.1.2.5.3</t>
  </si>
  <si>
    <t xml:space="preserve">                 Power Conditioning </t>
  </si>
  <si>
    <t>Common mode filter, crowbar system, DC chopper, generator side filter, line filter assembly, voltage limit unit.</t>
  </si>
  <si>
    <t>1.1.2.6</t>
  </si>
  <si>
    <t xml:space="preserve">            Short-Tem Energy Storage</t>
  </si>
  <si>
    <t>Temporary storage of electrical energy.</t>
  </si>
  <si>
    <t>1.1.2.7</t>
  </si>
  <si>
    <t xml:space="preserve">            Power Electrical System</t>
  </si>
  <si>
    <t>System to covert generator voltage to array cable system voltage for collection.</t>
  </si>
  <si>
    <t>1.1.2.7.1</t>
  </si>
  <si>
    <t xml:space="preserve">                 Power Circuit</t>
  </si>
  <si>
    <t>Insulated-gate bipolar transistor (IGBT) module, rectifier bridge, crowbar system, driver/control board, cables, machine contractor, M Busbar/Isolator/Circuit Breaker, M Switchgear/Disconnect, motor contractor, soft starter, grounding system.</t>
  </si>
  <si>
    <t>1.1.2.7.2</t>
  </si>
  <si>
    <t xml:space="preserve">                Main Transformer</t>
  </si>
  <si>
    <t>Main marine energy converter transformer.</t>
  </si>
  <si>
    <t>1.1.2.7.3</t>
  </si>
  <si>
    <t xml:space="preserve">                Measurements</t>
  </si>
  <si>
    <t>Equipment to measure the function of the power electric system.</t>
  </si>
  <si>
    <t>1.1.2.7.4</t>
  </si>
  <si>
    <t xml:space="preserve">                Switchgear</t>
  </si>
  <si>
    <t>Marine energy converter switchgear.</t>
  </si>
  <si>
    <t>1.1.2.8</t>
  </si>
  <si>
    <t xml:space="preserve">            Coatings</t>
  </si>
  <si>
    <t>1.1.2.9</t>
  </si>
  <si>
    <t xml:space="preserve">            Transportation of Power Conversion Chain</t>
  </si>
  <si>
    <t>Costs of transporting the marine energy converter (MEC) power conversion chain (PCC) components from the manufacturing facility to the staging area.</t>
  </si>
  <si>
    <t xml:space="preserve">    Balance of System</t>
  </si>
  <si>
    <t>Provides speed and torque conversion between the primary energy capture device and the generator.  Only applicable for geared designs.</t>
  </si>
  <si>
    <t>1.1.2.2.1.1</t>
  </si>
  <si>
    <t xml:space="preserve">    Gears</t>
  </si>
  <si>
    <t>Planet carrier, planet gear, ring gear, sun gear, spur gear, hollow shaft.</t>
  </si>
  <si>
    <t>1.1.2.2.1.2</t>
  </si>
  <si>
    <t xml:space="preserve">    Bearings</t>
  </si>
  <si>
    <t>Planet bearing, carrier bearing, shaft bearing.</t>
  </si>
  <si>
    <t>1.1.2.2.1.3</t>
  </si>
  <si>
    <t xml:space="preserve">    Housing</t>
  </si>
  <si>
    <t>Bushing, case, mounting, torque arm system.</t>
  </si>
  <si>
    <t>1.1.2.2.1.4</t>
  </si>
  <si>
    <t xml:space="preserve">    Sensors</t>
  </si>
  <si>
    <t>Debris sensors, oil level sensors, pressure 1 &amp; pressure 2 sensors, and temperature sensor.</t>
  </si>
  <si>
    <t>1.1.2.2.1.5</t>
  </si>
  <si>
    <t xml:space="preserve">    Lube System</t>
  </si>
  <si>
    <t>Primary filter, secondary filter, primary motor, primary pump, hose/fitting, seal, and reservoir.</t>
  </si>
  <si>
    <t>1.1.2.2.1.6</t>
  </si>
  <si>
    <t xml:space="preserve">    Cooling System</t>
  </si>
  <si>
    <t>Pump, radiator, hoses.</t>
  </si>
  <si>
    <t>1.1.2.3</t>
  </si>
  <si>
    <t xml:space="preserve">            Hydraulic System</t>
  </si>
  <si>
    <t>Hydraulic system to transfer mechanical energy from marine energy converter to electrical energy.</t>
  </si>
  <si>
    <t>1.1.2.3.1</t>
  </si>
  <si>
    <t xml:space="preserve">                Hydraulic Motor</t>
  </si>
  <si>
    <t>Motor to supply electrical power to hydraulic system</t>
  </si>
  <si>
    <t>1.1.2.3.2</t>
  </si>
  <si>
    <t xml:space="preserve">                Hydraulic Reservoir</t>
  </si>
  <si>
    <t>Reservoir to contain hydraulic fluid.</t>
  </si>
  <si>
    <t>1.1.2.4</t>
  </si>
  <si>
    <t xml:space="preserve">        Electrical Assembly</t>
  </si>
  <si>
    <t>Power off-take system elements.</t>
  </si>
  <si>
    <t>1.1.2.4.1</t>
  </si>
  <si>
    <t xml:space="preserve">            Generator</t>
  </si>
  <si>
    <t>Converts mechanical energy to electrical energy.</t>
  </si>
  <si>
    <t>1.1.2.4.1.1</t>
  </si>
  <si>
    <t>Hoses, filter, cooling fan, motor, radiator.</t>
  </si>
  <si>
    <t>1.1.2.4.1.2</t>
  </si>
  <si>
    <t xml:space="preserve">    Lubrication System</t>
  </si>
  <si>
    <t>Pump, pump motor, reservoir.</t>
  </si>
  <si>
    <t>1.1.2.4.1.3</t>
  </si>
  <si>
    <t xml:space="preserve">    Rotor</t>
  </si>
  <si>
    <t>Commentator, exciter, resistance controller, rotor lamination, rotor winding, slip ring, rotor magnets, brush.</t>
  </si>
  <si>
    <t>1.1.2.4.1.4</t>
  </si>
  <si>
    <t>Core temperature sensor, encoder, watt meter.</t>
  </si>
  <si>
    <t>1.1.2.4.1.5</t>
  </si>
  <si>
    <t xml:space="preserve">    Stator</t>
  </si>
  <si>
    <t>Stator magnets, stator lamination, stator windings.</t>
  </si>
  <si>
    <t>1.1.2.4.1.6</t>
  </si>
  <si>
    <t xml:space="preserve">    Structural &amp; Mechanical </t>
  </si>
  <si>
    <t>Front bearing, rear bearing, silent block, housing, and shaft.</t>
  </si>
  <si>
    <t>1.1.2.5</t>
  </si>
  <si>
    <t xml:space="preserve">            Frequency Converter</t>
  </si>
  <si>
    <t>Connects the marine energy converter (MEC) device with an onshore operations center, provides water project operator with information about the status of MEC systems and allows remote control of some functions.</t>
  </si>
  <si>
    <t>1.1.1.4.1</t>
  </si>
  <si>
    <t xml:space="preserve">                Marine Energy Converter (MEC) Controller</t>
  </si>
  <si>
    <t>Control capabilities of various marine energy converter (MEC) components.</t>
  </si>
  <si>
    <t>1.1.1.4.2</t>
  </si>
  <si>
    <t xml:space="preserve">               Communication System  </t>
  </si>
  <si>
    <t>Analog I/O unit, digital I/O unit, Ethernet module, field bus master, field bus slave, frequency unit, controller internal communication system.</t>
  </si>
  <si>
    <t>1.1.1.4.3</t>
  </si>
  <si>
    <t xml:space="preserve">              Condition Monitoring System (CMS)</t>
  </si>
  <si>
    <t>Sensors, cables, data logger, protocol adapter card for data logger.</t>
  </si>
  <si>
    <t>1.1.1.4.4</t>
  </si>
  <si>
    <t xml:space="preserve">              Ancillary Equipment</t>
  </si>
  <si>
    <t>Cables, connectors, contactor/circuit breaker fuse.</t>
  </si>
  <si>
    <t>1.1.1.4.5</t>
  </si>
  <si>
    <t xml:space="preserve">              Marine Energy Converter (MEC) Plant Control Equipment</t>
  </si>
  <si>
    <t>Any advanced marine energy converter (MEC) plant control equipment installed on the device or distributed throughout the plant.</t>
  </si>
  <si>
    <t>1.1.1.5</t>
  </si>
  <si>
    <t xml:space="preserve">           Coatings</t>
  </si>
  <si>
    <t>Coatings to protect from corrosion in marine environment.</t>
  </si>
  <si>
    <t>1.1.1.6</t>
  </si>
  <si>
    <t xml:space="preserve">            Transportation of Structure</t>
  </si>
  <si>
    <t>Costs of transporting the marine energy converter (MEC) structure components from the manufacturing facility to the staging area.</t>
  </si>
  <si>
    <t>1.1.2</t>
  </si>
  <si>
    <t xml:space="preserve">        Power Conversion Chain (PCC)</t>
  </si>
  <si>
    <t>Power conversion chain is comprised of a drivetrain (converts the energy captured by the device into mechanical power), a generator (converts mechanical power into electrical power), short term storage, and power electronics.</t>
  </si>
  <si>
    <t>1.1.2.1</t>
  </si>
  <si>
    <t xml:space="preserve">            PCC Structural Assembly</t>
  </si>
  <si>
    <t>Main structure of the power conversion chain.</t>
  </si>
  <si>
    <t>1.1.2.2</t>
  </si>
  <si>
    <t xml:space="preserve">            Drivetrain (i.e., Prime Mover)</t>
  </si>
  <si>
    <t>Components of the power conversion chain (PCC) to transfer mechanical energy.</t>
  </si>
  <si>
    <t>1.1.2.2.1</t>
  </si>
  <si>
    <t xml:space="preserve">                Gearbox</t>
  </si>
  <si>
    <t>Description</t>
  </si>
  <si>
    <t>Level</t>
  </si>
  <si>
    <t>Category</t>
  </si>
  <si>
    <t>Installed Capital Cost (ICC) [$/kW]</t>
  </si>
  <si>
    <t>Capital Expenditures (CAPEX)</t>
  </si>
  <si>
    <t>All installed costs incurred prior to commercial operations date (COD). CAPEX components include marine energy converter, balance of system, and financing.</t>
  </si>
  <si>
    <t xml:space="preserve">    Marine Energy Converter (MEC)</t>
  </si>
  <si>
    <t>Converts kinetic energy from water into three phase alternating current (AC) electrical energy.</t>
  </si>
  <si>
    <t>1.1.1</t>
  </si>
  <si>
    <t xml:space="preserve">       Structural Assembly</t>
  </si>
  <si>
    <t>Primary energy capture (e.g. float paddle, turbine, flap, etc.) and supporting structural components.</t>
  </si>
  <si>
    <t>1.1.1.1</t>
  </si>
  <si>
    <t xml:space="preserve">            Primary Energy Capture</t>
  </si>
  <si>
    <t>Primary energy capture (e.g. float paddle, turbine, flap, etc.).</t>
  </si>
  <si>
    <t>1.1.1.2</t>
  </si>
  <si>
    <t xml:space="preserve">            Additional Structural Components</t>
  </si>
  <si>
    <t>Any additional supporting structural components not included in the Structure category.</t>
  </si>
  <si>
    <t>1.1.1.3</t>
  </si>
  <si>
    <t xml:space="preserve">            Marine Systems </t>
  </si>
  <si>
    <t>Ancillary systems on the marine energy converter (MEC) device.</t>
  </si>
  <si>
    <t>1.1.1.3.1</t>
  </si>
  <si>
    <t xml:space="preserve">                Personnel Access System (Device Access)</t>
  </si>
  <si>
    <t>Additional components on marine energy converter (MEC) device to support personnel access.</t>
  </si>
  <si>
    <t>1.1.1.3.2</t>
  </si>
  <si>
    <t xml:space="preserve">                Ballast System</t>
  </si>
  <si>
    <t>Ballast to control draft/stability of floating systems, ballast can be fixed or variable (active or passive).</t>
  </si>
  <si>
    <t>1.1.1.3.3</t>
  </si>
  <si>
    <t xml:space="preserve">                Navigation Lighting</t>
  </si>
  <si>
    <t>Navigation lighting placed on the structure of the marine energy converter (MEC).</t>
  </si>
  <si>
    <t>1.1.1.4</t>
  </si>
  <si>
    <t xml:space="preserve">            Control &amp; Communication System (SCADA)</t>
  </si>
  <si>
    <t>kW</t>
  </si>
  <si>
    <t>Total</t>
  </si>
  <si>
    <t>FCR</t>
  </si>
  <si>
    <t>$/kW</t>
  </si>
  <si>
    <t>Cap Factor</t>
  </si>
  <si>
    <t>in %</t>
  </si>
  <si>
    <t>LCoE (c/kWh)</t>
  </si>
  <si>
    <t>$/kW-yr</t>
  </si>
  <si>
    <t>c/kWh</t>
  </si>
  <si>
    <t>Total CoE</t>
  </si>
  <si>
    <t>DRAFT :: Proposed CBS by NREL :: As of 1 Aug 2014 :: Future iterations expected :: Comments Welcome</t>
  </si>
  <si>
    <t>Draft Generalized Cost Breakdown Structure (CBS) for MHK Projects, with descriptions</t>
  </si>
  <si>
    <r>
      <rPr>
        <b/>
        <u/>
        <sz val="11"/>
        <color theme="1"/>
        <rFont val="Calibri"/>
        <family val="2"/>
        <scheme val="minor"/>
      </rPr>
      <t>Notes for Reviewers:</t>
    </r>
    <r>
      <rPr>
        <sz val="11"/>
        <color theme="1"/>
        <rFont val="Calibri"/>
        <family val="2"/>
        <scheme val="minor"/>
      </rPr>
      <t xml:space="preserve"> [1] Please review and provide comments on as much of the Cost Breakdown Strucuture (CBS) as possible. Building consensus on levels 1, 2 and 3 is most important, but your thoughts about levels 4 and 5 are also very valuable [2] Feel free to provide comments directly to the "Community Discussion" page on OpenEI (http://en.openei.org/community/group/water-power-forum) or by email to Ben Maples at NREL (Ben.Maples@nrel.gov)</t>
    </r>
  </si>
  <si>
    <t>NOTE: it is acceptable (and expected!) for some line items to be populated with a "0" or "NA", depending on the particular project</t>
  </si>
  <si>
    <t>Includes financial reporting, public relations, procurement, parts and stock management, Health, Safety, and Environment (HS&amp;E) management, training, subcontracts and general administration.</t>
  </si>
  <si>
    <t>PLEASE SEND COMMENTS OR QUESTIONS about this CBS to:</t>
  </si>
  <si>
    <t>National Renewable Energy Laboratory: Ben Maples (Ben.Maples@nrel.gov, 303-384-7137)</t>
  </si>
  <si>
    <t>System Specifications</t>
  </si>
  <si>
    <t>Rated Power</t>
  </si>
  <si>
    <t>Avg. Electric Power</t>
  </si>
  <si>
    <t>Capacity Factor</t>
  </si>
  <si>
    <t>Economic Parameters</t>
  </si>
  <si>
    <t>Fixed Charge Rate</t>
  </si>
  <si>
    <t>Created by</t>
  </si>
  <si>
    <t>Mirko Previsic</t>
  </si>
  <si>
    <t>Company</t>
  </si>
  <si>
    <t>RE Vision Consulting, LLC</t>
  </si>
  <si>
    <t>Contact</t>
  </si>
  <si>
    <t>mirko@re-vision.net</t>
  </si>
  <si>
    <t>Date</t>
  </si>
  <si>
    <t>Comments/Notes</t>
  </si>
  <si>
    <t>Disclaimer</t>
  </si>
  <si>
    <t>Cost Breakdown Structure for RME Wave Energy Device</t>
  </si>
  <si>
    <t>1. This spreadsheet provides an LCoE baseline for the RME SurgeWEC device in Support of the Controls Optimization Project</t>
  </si>
  <si>
    <t>2. Cost Estimates provided herein are based on estimates provided by RME. Detailed cost justifications were previously submitted to DoE under a SPAI project</t>
  </si>
  <si>
    <t>Absorbed power (W)</t>
  </si>
  <si>
    <t>Tp (s)</t>
  </si>
  <si>
    <t>Hs (m)</t>
  </si>
  <si>
    <t>Generated power (W)  [Pre-saturated value]</t>
  </si>
  <si>
    <t>Yakutat scatter diagram</t>
  </si>
  <si>
    <t>Cut-in matrix</t>
  </si>
  <si>
    <t>Generated power (W)  [with cut-out]</t>
  </si>
  <si>
    <t>Weighted power generation (W)</t>
  </si>
  <si>
    <t>Values not dependent on power rating:</t>
  </si>
  <si>
    <t>Annual flap energy (kWh)</t>
  </si>
  <si>
    <t>Annual Captured energy (kWh)</t>
  </si>
  <si>
    <t>Annual flap capture eff</t>
  </si>
  <si>
    <t>Values dependent on power rating:</t>
  </si>
  <si>
    <t>Rating (kW)</t>
  </si>
  <si>
    <t>Annual average power gen (kW)</t>
  </si>
  <si>
    <t>Annual energy gen (kWh)</t>
  </si>
  <si>
    <t>Pgen at Hs=2.5m, Tp=9s (kW)</t>
  </si>
  <si>
    <t>Electric plant capacity factor</t>
  </si>
  <si>
    <t>3. Performance is based on shallow-water resource estimate from Yakutat site</t>
  </si>
  <si>
    <t>4. Performance Assessment uses an optimized linear damping term (optimized on a sea-state by sea-state basis)</t>
  </si>
  <si>
    <t xml:space="preserve">5. Cost values are based on a large &gt; 100MW installation. </t>
  </si>
  <si>
    <t>Performance - Viscous Damping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</si>
</sst>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0.000000"/>
    <numFmt numFmtId="165" formatCode="0.0%"/>
    <numFmt numFmtId="166" formatCode="_(&quot;$&quot;* #,##0_);_(&quot;$&quot;* \(#,##0\);_(&quot;$&quot;* &quot;-&quot;??_);_(@_)"/>
    <numFmt numFmtId="167" formatCode="0.0"/>
    <numFmt numFmtId="168" formatCode="0.000"/>
  </numFmts>
  <fonts count="40" x14ac:knownFonts="1">
    <font>
      <sz val="11"/>
      <color theme="1"/>
      <name val="Calibri"/>
      <family val="2"/>
      <scheme val="minor"/>
    </font>
    <font>
      <sz val="12"/>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u/>
      <sz val="11"/>
      <color theme="11"/>
      <name val="Calibri"/>
      <family val="2"/>
      <scheme val="minor"/>
    </font>
    <font>
      <u/>
      <sz val="10"/>
      <color indexed="12"/>
      <name val="Arial"/>
      <family val="2"/>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70C0"/>
      <name val="Calibri"/>
      <family val="2"/>
      <scheme val="minor"/>
    </font>
    <font>
      <b/>
      <sz val="11"/>
      <name val="Calibri"/>
      <family val="2"/>
      <scheme val="minor"/>
    </font>
    <font>
      <sz val="14"/>
      <color theme="0"/>
      <name val="Calibri"/>
      <family val="2"/>
      <scheme val="minor"/>
    </font>
    <font>
      <sz val="10"/>
      <color theme="1"/>
      <name val="Calibri"/>
      <family val="2"/>
      <scheme val="minor"/>
    </font>
    <font>
      <b/>
      <u/>
      <sz val="16"/>
      <color theme="0"/>
      <name val="Calibri"/>
      <family val="2"/>
      <scheme val="minor"/>
    </font>
    <font>
      <sz val="10"/>
      <color theme="0"/>
      <name val="Calibri"/>
      <family val="2"/>
      <scheme val="minor"/>
    </font>
    <font>
      <b/>
      <u/>
      <sz val="11"/>
      <color theme="1"/>
      <name val="Calibri"/>
      <family val="2"/>
      <scheme val="minor"/>
    </font>
    <font>
      <i/>
      <sz val="10"/>
      <color theme="2" tint="-0.499984740745262"/>
      <name val="Calibri"/>
      <family val="2"/>
      <scheme val="minor"/>
    </font>
    <font>
      <sz val="10"/>
      <name val="Arial"/>
      <family val="2"/>
    </font>
    <font>
      <sz val="11"/>
      <color rgb="FF000000"/>
      <name val="Calibri"/>
      <family val="2"/>
      <scheme val="minor"/>
    </font>
    <font>
      <u/>
      <sz val="11"/>
      <color theme="1"/>
      <name val="Calibri"/>
      <family val="2"/>
      <scheme val="minor"/>
    </font>
    <font>
      <sz val="10.5"/>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B1A0C7"/>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rgb="FF000000"/>
      </patternFill>
    </fill>
    <fill>
      <patternFill patternType="solid">
        <fgColor theme="1" tint="4.9989318521683403E-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6" tint="0.59999389629810485"/>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6" tint="-0.249977111117893"/>
      </left>
      <right/>
      <top style="medium">
        <color theme="6" tint="-0.249977111117893"/>
      </top>
      <bottom/>
      <diagonal/>
    </border>
    <border>
      <left/>
      <right/>
      <top/>
      <bottom style="medium">
        <color theme="0"/>
      </bottom>
      <diagonal/>
    </border>
    <border>
      <left/>
      <right/>
      <top/>
      <bottom style="thin">
        <color rgb="FFFFFFFF"/>
      </bottom>
      <diagonal/>
    </border>
    <border>
      <left/>
      <right/>
      <top/>
      <bottom style="medium">
        <color rgb="FFFFFFFF"/>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30">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8" fillId="0" borderId="0"/>
    <xf numFmtId="0" fontId="8" fillId="0" borderId="0"/>
    <xf numFmtId="0" fontId="8" fillId="0" borderId="0"/>
    <xf numFmtId="0" fontId="8" fillId="0" borderId="0"/>
    <xf numFmtId="0" fontId="2" fillId="0" borderId="0"/>
    <xf numFmtId="164" fontId="8" fillId="0" borderId="0">
      <alignment horizontal="left" wrapText="1"/>
    </xf>
    <xf numFmtId="164" fontId="8" fillId="0" borderId="0">
      <alignment horizontal="left" wrapText="1"/>
    </xf>
    <xf numFmtId="0" fontId="8" fillId="0" borderId="0"/>
    <xf numFmtId="164" fontId="8" fillId="0" borderId="0">
      <alignment horizontal="left" wrapText="1"/>
    </xf>
    <xf numFmtId="0" fontId="8" fillId="0" borderId="0"/>
    <xf numFmtId="0" fontId="8" fillId="0" borderId="0"/>
    <xf numFmtId="0" fontId="8"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8" fillId="0" borderId="0"/>
    <xf numFmtId="0" fontId="8" fillId="0" borderId="0"/>
    <xf numFmtId="0" fontId="8" fillId="0" borderId="0"/>
    <xf numFmtId="0" fontId="8"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3" fillId="0" borderId="0" applyNumberFormat="0" applyFill="0" applyBorder="0" applyAlignment="0" applyProtection="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0" fontId="1" fillId="0" borderId="0"/>
    <xf numFmtId="0" fontId="8" fillId="0" borderId="0"/>
    <xf numFmtId="9" fontId="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4" fontId="2" fillId="0" borderId="0" applyFont="0" applyFill="0" applyBorder="0" applyAlignment="0" applyProtection="0"/>
    <xf numFmtId="0" fontId="36" fillId="0" borderId="0"/>
    <xf numFmtId="0" fontId="21" fillId="0" borderId="0" applyNumberFormat="0" applyFill="0" applyBorder="0" applyAlignment="0" applyProtection="0"/>
  </cellStyleXfs>
  <cellXfs count="132">
    <xf numFmtId="0" fontId="0" fillId="0" borderId="0" xfId="0"/>
    <xf numFmtId="0" fontId="0" fillId="0" borderId="0" xfId="0" applyAlignment="1">
      <alignment horizontal="left"/>
    </xf>
    <xf numFmtId="0" fontId="28" fillId="0" borderId="0" xfId="0" applyFont="1"/>
    <xf numFmtId="10" fontId="28" fillId="0" borderId="0" xfId="0" applyNumberFormat="1" applyFont="1"/>
    <xf numFmtId="0" fontId="25" fillId="0" borderId="0" xfId="0" applyFont="1"/>
    <xf numFmtId="0" fontId="0" fillId="0" borderId="15" xfId="0" applyBorder="1"/>
    <xf numFmtId="0" fontId="25" fillId="0" borderId="15" xfId="0" applyFont="1" applyBorder="1"/>
    <xf numFmtId="0" fontId="25" fillId="0" borderId="0" xfId="0" applyFont="1" applyAlignment="1">
      <alignment horizontal="left"/>
    </xf>
    <xf numFmtId="0" fontId="29" fillId="28" borderId="15" xfId="0" applyFont="1" applyFill="1" applyBorder="1" applyAlignment="1">
      <alignment horizontal="center" vertical="center" wrapText="1"/>
    </xf>
    <xf numFmtId="0" fontId="29" fillId="28" borderId="15" xfId="0" applyFont="1" applyFill="1" applyBorder="1" applyAlignment="1">
      <alignment horizontal="left" vertical="center" wrapText="1"/>
    </xf>
    <xf numFmtId="42" fontId="29" fillId="28" borderId="15" xfId="0" applyNumberFormat="1" applyFont="1" applyFill="1" applyBorder="1" applyAlignment="1">
      <alignment horizontal="left" vertical="center" wrapText="1"/>
    </xf>
    <xf numFmtId="9" fontId="25" fillId="0" borderId="15" xfId="153" applyFont="1" applyBorder="1"/>
    <xf numFmtId="167" fontId="25" fillId="0" borderId="15" xfId="0" applyNumberFormat="1" applyFont="1" applyBorder="1"/>
    <xf numFmtId="0" fontId="0" fillId="0" borderId="0" xfId="0" applyFont="1" applyAlignment="1">
      <alignment vertical="center"/>
    </xf>
    <xf numFmtId="0" fontId="27" fillId="28" borderId="15" xfId="0" applyFont="1" applyFill="1" applyBorder="1" applyAlignment="1">
      <alignment horizontal="center" vertical="center" wrapText="1"/>
    </xf>
    <xf numFmtId="0" fontId="27" fillId="28" borderId="15" xfId="0" applyFont="1" applyFill="1" applyBorder="1" applyAlignment="1">
      <alignment horizontal="left" vertical="center" wrapText="1"/>
    </xf>
    <xf numFmtId="42" fontId="27" fillId="28" borderId="15" xfId="0" applyNumberFormat="1" applyFont="1" applyFill="1" applyBorder="1" applyAlignment="1">
      <alignment horizontal="left" vertical="center" wrapText="1"/>
    </xf>
    <xf numFmtId="9" fontId="2" fillId="0" borderId="15" xfId="153" applyFont="1" applyBorder="1"/>
    <xf numFmtId="167" fontId="0" fillId="0" borderId="15" xfId="0" applyNumberFormat="1" applyFont="1" applyBorder="1"/>
    <xf numFmtId="44" fontId="27" fillId="28" borderId="15" xfId="727" applyFont="1" applyFill="1" applyBorder="1" applyAlignment="1">
      <alignment horizontal="left" vertical="center" wrapText="1"/>
    </xf>
    <xf numFmtId="166" fontId="29" fillId="28" borderId="15" xfId="727" applyNumberFormat="1" applyFont="1" applyFill="1" applyBorder="1" applyAlignment="1">
      <alignment horizontal="left" vertical="center" wrapText="1"/>
    </xf>
    <xf numFmtId="166" fontId="27" fillId="28" borderId="15" xfId="727" applyNumberFormat="1" applyFont="1" applyFill="1" applyBorder="1" applyAlignment="1">
      <alignment horizontal="right" vertical="center" wrapText="1"/>
    </xf>
    <xf numFmtId="166" fontId="25" fillId="0" borderId="0" xfId="0" applyNumberFormat="1" applyFont="1"/>
    <xf numFmtId="9" fontId="25" fillId="0" borderId="0" xfId="0" applyNumberFormat="1" applyFont="1"/>
    <xf numFmtId="167" fontId="25" fillId="0" borderId="0" xfId="0" applyNumberFormat="1" applyFont="1"/>
    <xf numFmtId="0" fontId="25" fillId="0" borderId="0" xfId="0" applyFont="1" applyAlignment="1">
      <alignment horizontal="center" vertical="center"/>
    </xf>
    <xf numFmtId="0" fontId="25" fillId="0" borderId="15" xfId="0" applyFont="1" applyBorder="1" applyAlignment="1">
      <alignment horizontal="center" vertical="center"/>
    </xf>
    <xf numFmtId="166" fontId="29" fillId="28" borderId="15" xfId="0" applyNumberFormat="1" applyFont="1" applyFill="1" applyBorder="1" applyAlignment="1">
      <alignment horizontal="left" vertical="center" wrapText="1"/>
    </xf>
    <xf numFmtId="166" fontId="27" fillId="28" borderId="15" xfId="727" applyNumberFormat="1" applyFont="1" applyFill="1" applyBorder="1" applyAlignment="1">
      <alignment horizontal="left" vertical="center" wrapText="1"/>
    </xf>
    <xf numFmtId="166" fontId="27" fillId="28" borderId="15" xfId="0" applyNumberFormat="1" applyFont="1" applyFill="1" applyBorder="1" applyAlignment="1">
      <alignment horizontal="left" vertical="center" wrapText="1"/>
    </xf>
    <xf numFmtId="0" fontId="25" fillId="0" borderId="14" xfId="0" applyFont="1" applyBorder="1"/>
    <xf numFmtId="167" fontId="25" fillId="0" borderId="14" xfId="0" applyNumberFormat="1" applyFont="1" applyBorder="1"/>
    <xf numFmtId="0" fontId="0" fillId="29" borderId="0" xfId="0" applyFont="1" applyFill="1" applyAlignment="1">
      <alignment vertical="center" wrapText="1"/>
    </xf>
    <xf numFmtId="0" fontId="30" fillId="29" borderId="0" xfId="0" applyFont="1" applyFill="1" applyAlignment="1">
      <alignment vertical="center"/>
    </xf>
    <xf numFmtId="49" fontId="31" fillId="29" borderId="0" xfId="0" applyNumberFormat="1" applyFont="1" applyFill="1" applyAlignment="1">
      <alignment horizontal="left" vertical="center" wrapText="1"/>
    </xf>
    <xf numFmtId="49" fontId="32" fillId="30" borderId="10" xfId="0" applyNumberFormat="1" applyFont="1" applyFill="1" applyBorder="1" applyAlignment="1">
      <alignment horizontal="left" vertical="center"/>
    </xf>
    <xf numFmtId="0" fontId="26" fillId="30" borderId="16" xfId="0" applyFont="1" applyFill="1" applyBorder="1" applyAlignment="1">
      <alignment vertical="center"/>
    </xf>
    <xf numFmtId="0" fontId="33" fillId="30" borderId="17" xfId="0" applyFont="1" applyFill="1" applyBorder="1" applyAlignment="1">
      <alignment vertical="center" wrapText="1"/>
    </xf>
    <xf numFmtId="49" fontId="0" fillId="24" borderId="21" xfId="0" applyNumberFormat="1" applyFont="1" applyFill="1" applyBorder="1" applyAlignment="1">
      <alignment horizontal="left" vertical="center" wrapText="1"/>
    </xf>
    <xf numFmtId="0" fontId="25" fillId="0" borderId="0" xfId="0" applyFont="1" applyAlignment="1">
      <alignment horizontal="center"/>
    </xf>
    <xf numFmtId="0" fontId="25" fillId="0" borderId="0" xfId="0" applyFont="1" applyAlignment="1">
      <alignment horizontal="center" wrapText="1"/>
    </xf>
    <xf numFmtId="0" fontId="31" fillId="0" borderId="0" xfId="0" applyFont="1" applyAlignment="1">
      <alignment vertical="center"/>
    </xf>
    <xf numFmtId="0" fontId="25" fillId="0" borderId="0" xfId="0" applyFont="1" applyFill="1" applyAlignment="1"/>
    <xf numFmtId="0" fontId="0" fillId="0" borderId="11" xfId="0" applyBorder="1"/>
    <xf numFmtId="0" fontId="31" fillId="0" borderId="0" xfId="0" applyFont="1" applyFill="1" applyAlignment="1">
      <alignment vertical="center"/>
    </xf>
    <xf numFmtId="0" fontId="27" fillId="24" borderId="15" xfId="151" applyFont="1" applyFill="1" applyBorder="1" applyAlignment="1">
      <alignment vertical="center" wrapText="1"/>
    </xf>
    <xf numFmtId="0" fontId="27" fillId="0" borderId="0" xfId="151" applyFont="1" applyFill="1" applyBorder="1" applyAlignment="1">
      <alignment horizontal="left" vertical="center" wrapText="1"/>
    </xf>
    <xf numFmtId="0" fontId="27" fillId="24" borderId="15" xfId="151" applyFont="1" applyFill="1" applyBorder="1" applyAlignment="1">
      <alignment horizontal="center" vertical="center" wrapText="1"/>
    </xf>
    <xf numFmtId="0" fontId="27" fillId="24" borderId="15" xfId="151" applyFont="1" applyFill="1" applyBorder="1" applyAlignment="1">
      <alignment horizontal="left" vertical="center" wrapText="1" indent="5"/>
    </xf>
    <xf numFmtId="0" fontId="27" fillId="24" borderId="15" xfId="151" applyFont="1" applyFill="1" applyBorder="1" applyAlignment="1">
      <alignment horizontal="left" vertical="center" wrapText="1"/>
    </xf>
    <xf numFmtId="0" fontId="27" fillId="0" borderId="0" xfId="151" applyFont="1" applyFill="1" applyBorder="1" applyAlignment="1">
      <alignment vertical="center" wrapText="1"/>
    </xf>
    <xf numFmtId="0" fontId="0" fillId="0" borderId="0" xfId="151" applyFont="1" applyFill="1" applyBorder="1" applyAlignment="1">
      <alignment horizontal="left"/>
    </xf>
    <xf numFmtId="0" fontId="27" fillId="0" borderId="0" xfId="728" applyFont="1" applyFill="1" applyBorder="1" applyAlignment="1">
      <alignment horizontal="left"/>
    </xf>
    <xf numFmtId="0" fontId="27" fillId="0" borderId="0" xfId="728" applyFont="1" applyFill="1" applyBorder="1"/>
    <xf numFmtId="0" fontId="27" fillId="0" borderId="0" xfId="151" applyFont="1" applyFill="1" applyBorder="1" applyAlignment="1">
      <alignment vertical="top" wrapText="1"/>
    </xf>
    <xf numFmtId="0" fontId="0" fillId="0" borderId="0" xfId="0" applyFont="1" applyFill="1" applyBorder="1"/>
    <xf numFmtId="0" fontId="0" fillId="0" borderId="0" xfId="0" applyFont="1" applyFill="1" applyBorder="1" applyAlignment="1">
      <alignment horizontal="left" vertical="top" wrapText="1"/>
    </xf>
    <xf numFmtId="0" fontId="37" fillId="0" borderId="0" xfId="151" applyFont="1" applyFill="1" applyBorder="1" applyAlignment="1">
      <alignment vertical="center" wrapText="1"/>
    </xf>
    <xf numFmtId="0" fontId="24" fillId="0" borderId="0" xfId="0" applyFont="1" applyAlignment="1">
      <alignment vertical="center"/>
    </xf>
    <xf numFmtId="0" fontId="27" fillId="25" borderId="12" xfId="0" applyFont="1" applyFill="1" applyBorder="1" applyAlignment="1">
      <alignment horizontal="center" vertical="center" wrapText="1"/>
    </xf>
    <xf numFmtId="0" fontId="27" fillId="25" borderId="12" xfId="0" applyFont="1" applyFill="1" applyBorder="1" applyAlignment="1">
      <alignment horizontal="left" vertical="center" wrapText="1"/>
    </xf>
    <xf numFmtId="0" fontId="27" fillId="25" borderId="0" xfId="0" applyFont="1" applyFill="1" applyBorder="1" applyAlignment="1">
      <alignment horizontal="left" vertical="center" wrapText="1"/>
    </xf>
    <xf numFmtId="0" fontId="0" fillId="0" borderId="0" xfId="0" applyFont="1" applyFill="1"/>
    <xf numFmtId="0" fontId="37" fillId="25" borderId="12" xfId="0" applyFont="1" applyFill="1" applyBorder="1" applyAlignment="1">
      <alignment horizontal="center" vertical="center" wrapText="1"/>
    </xf>
    <xf numFmtId="0" fontId="37" fillId="25" borderId="12" xfId="0" applyFont="1" applyFill="1" applyBorder="1" applyAlignment="1">
      <alignment horizontal="left" vertical="center" wrapText="1"/>
    </xf>
    <xf numFmtId="0" fontId="27" fillId="26" borderId="13" xfId="151" applyFont="1" applyFill="1" applyBorder="1" applyAlignment="1">
      <alignment horizontal="center" vertical="center" wrapText="1"/>
    </xf>
    <xf numFmtId="0" fontId="27" fillId="26" borderId="13" xfId="151" applyFont="1" applyFill="1" applyBorder="1" applyAlignment="1">
      <alignment vertical="center" wrapText="1"/>
    </xf>
    <xf numFmtId="0" fontId="27" fillId="26" borderId="0" xfId="151" applyFont="1" applyFill="1" applyBorder="1" applyAlignment="1">
      <alignment vertical="center" wrapText="1"/>
    </xf>
    <xf numFmtId="0" fontId="27" fillId="26" borderId="0" xfId="151" applyFont="1" applyFill="1" applyBorder="1" applyAlignment="1">
      <alignment horizontal="center" vertical="center" wrapText="1"/>
    </xf>
    <xf numFmtId="0" fontId="0" fillId="0" borderId="0" xfId="0" applyAlignment="1">
      <alignment horizontal="center"/>
    </xf>
    <xf numFmtId="0" fontId="34" fillId="32" borderId="0" xfId="0" applyFont="1" applyFill="1" applyBorder="1" applyAlignment="1">
      <alignment vertical="center"/>
    </xf>
    <xf numFmtId="0" fontId="38" fillId="32" borderId="0" xfId="0" applyFont="1" applyFill="1" applyBorder="1" applyAlignment="1">
      <alignment vertical="center" wrapText="1"/>
    </xf>
    <xf numFmtId="49" fontId="31" fillId="32" borderId="0" xfId="0" applyNumberFormat="1" applyFont="1" applyFill="1" applyAlignment="1">
      <alignment horizontal="left" vertical="center" wrapText="1"/>
    </xf>
    <xf numFmtId="0" fontId="31" fillId="32" borderId="0" xfId="0" applyFont="1" applyFill="1" applyAlignment="1">
      <alignment vertical="center"/>
    </xf>
    <xf numFmtId="0" fontId="39" fillId="32" borderId="0" xfId="0" applyFont="1" applyFill="1" applyAlignment="1">
      <alignment vertical="center"/>
    </xf>
    <xf numFmtId="49" fontId="31" fillId="32" borderId="0" xfId="0" applyNumberFormat="1" applyFont="1" applyFill="1" applyAlignment="1">
      <alignment horizontal="left" vertical="center"/>
    </xf>
    <xf numFmtId="0" fontId="0" fillId="0" borderId="0" xfId="0" applyFont="1" applyAlignment="1">
      <alignment vertical="center" wrapText="1"/>
    </xf>
    <xf numFmtId="49" fontId="31" fillId="0" borderId="0" xfId="0" applyNumberFormat="1" applyFont="1" applyAlignment="1">
      <alignment horizontal="left" vertical="center" wrapText="1"/>
    </xf>
    <xf numFmtId="166" fontId="25" fillId="0" borderId="15" xfId="0" applyNumberFormat="1" applyFont="1" applyBorder="1"/>
    <xf numFmtId="0" fontId="25" fillId="0" borderId="22" xfId="0" applyFont="1" applyBorder="1"/>
    <xf numFmtId="0" fontId="0" fillId="0" borderId="23" xfId="0" applyBorder="1"/>
    <xf numFmtId="166" fontId="27" fillId="24" borderId="15" xfId="727" applyNumberFormat="1" applyFont="1" applyFill="1" applyBorder="1" applyAlignment="1">
      <alignment vertical="center" wrapText="1"/>
    </xf>
    <xf numFmtId="166" fontId="27" fillId="24" borderId="15" xfId="727" applyNumberFormat="1" applyFont="1" applyFill="1" applyBorder="1" applyAlignment="1">
      <alignment horizontal="left" vertical="center" wrapText="1" indent="5"/>
    </xf>
    <xf numFmtId="9" fontId="0" fillId="0" borderId="0" xfId="153" applyFont="1"/>
    <xf numFmtId="0" fontId="26" fillId="0" borderId="0" xfId="0" applyFont="1" applyBorder="1"/>
    <xf numFmtId="10" fontId="26" fillId="0" borderId="0" xfId="0" applyNumberFormat="1" applyFont="1" applyBorder="1"/>
    <xf numFmtId="9" fontId="25" fillId="0" borderId="15" xfId="0" applyNumberFormat="1" applyFont="1" applyBorder="1"/>
    <xf numFmtId="0" fontId="21" fillId="0" borderId="0" xfId="729"/>
    <xf numFmtId="14" fontId="0" fillId="0" borderId="0" xfId="0" applyNumberFormat="1" applyAlignment="1">
      <alignment horizontal="left"/>
    </xf>
    <xf numFmtId="0" fontId="0" fillId="0" borderId="0" xfId="0" applyFill="1" applyBorder="1"/>
    <xf numFmtId="0" fontId="0" fillId="0" borderId="0" xfId="0" applyBorder="1"/>
    <xf numFmtId="0" fontId="0" fillId="0" borderId="27" xfId="0" applyBorder="1"/>
    <xf numFmtId="0" fontId="0" fillId="0" borderId="28" xfId="0" applyBorder="1"/>
    <xf numFmtId="0" fontId="0" fillId="0" borderId="29" xfId="0" applyBorder="1"/>
    <xf numFmtId="0" fontId="0" fillId="0" borderId="14" xfId="0" applyBorder="1"/>
    <xf numFmtId="0" fontId="0" fillId="0" borderId="30" xfId="0" applyBorder="1"/>
    <xf numFmtId="0" fontId="25" fillId="0" borderId="0" xfId="0" applyFont="1" applyAlignment="1"/>
    <xf numFmtId="168" fontId="0" fillId="0" borderId="24" xfId="0" applyNumberFormat="1" applyBorder="1"/>
    <xf numFmtId="168" fontId="0" fillId="0" borderId="25" xfId="0" applyNumberFormat="1" applyBorder="1"/>
    <xf numFmtId="168" fontId="0" fillId="0" borderId="26" xfId="0" applyNumberFormat="1" applyBorder="1"/>
    <xf numFmtId="168" fontId="0" fillId="0" borderId="27" xfId="0" applyNumberFormat="1" applyBorder="1"/>
    <xf numFmtId="168" fontId="0" fillId="0" borderId="0" xfId="0" applyNumberFormat="1" applyBorder="1"/>
    <xf numFmtId="168" fontId="0" fillId="0" borderId="28" xfId="0" applyNumberFormat="1" applyBorder="1"/>
    <xf numFmtId="168" fontId="0" fillId="0" borderId="29" xfId="0" applyNumberFormat="1" applyBorder="1"/>
    <xf numFmtId="168" fontId="0" fillId="0" borderId="14" xfId="0" applyNumberFormat="1" applyBorder="1"/>
    <xf numFmtId="168" fontId="0" fillId="0" borderId="30" xfId="0" applyNumberFormat="1" applyBorder="1"/>
    <xf numFmtId="0" fontId="0" fillId="0" borderId="31" xfId="0" applyNumberFormat="1" applyBorder="1"/>
    <xf numFmtId="0" fontId="0" fillId="0" borderId="32" xfId="0" applyNumberFormat="1" applyBorder="1"/>
    <xf numFmtId="0" fontId="0" fillId="0" borderId="33" xfId="0" applyNumberFormat="1" applyBorder="1"/>
    <xf numFmtId="0" fontId="0" fillId="0" borderId="34" xfId="0" applyNumberFormat="1" applyBorder="1"/>
    <xf numFmtId="0" fontId="0" fillId="0" borderId="0" xfId="0" applyNumberFormat="1" applyBorder="1"/>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25" fillId="0" borderId="0" xfId="0" applyFont="1" applyAlignment="1">
      <alignment wrapText="1"/>
    </xf>
    <xf numFmtId="2" fontId="0" fillId="0" borderId="0" xfId="0" applyNumberFormat="1"/>
    <xf numFmtId="1" fontId="0" fillId="0" borderId="24" xfId="0" applyNumberFormat="1" applyBorder="1"/>
    <xf numFmtId="1" fontId="0" fillId="0" borderId="25" xfId="0" applyNumberFormat="1" applyBorder="1"/>
    <xf numFmtId="1" fontId="0" fillId="0" borderId="26" xfId="0" applyNumberFormat="1" applyBorder="1"/>
    <xf numFmtId="1" fontId="0" fillId="0" borderId="27" xfId="0" applyNumberFormat="1" applyBorder="1"/>
    <xf numFmtId="1" fontId="0" fillId="0" borderId="0" xfId="0" applyNumberFormat="1" applyBorder="1"/>
    <xf numFmtId="1" fontId="0" fillId="0" borderId="28" xfId="0" applyNumberFormat="1" applyBorder="1"/>
    <xf numFmtId="1" fontId="0" fillId="0" borderId="29" xfId="0" applyNumberFormat="1" applyBorder="1"/>
    <xf numFmtId="1" fontId="0" fillId="0" borderId="14" xfId="0" applyNumberFormat="1" applyBorder="1"/>
    <xf numFmtId="1" fontId="0" fillId="0" borderId="30" xfId="0" applyNumberFormat="1" applyBorder="1"/>
    <xf numFmtId="167" fontId="0" fillId="0" borderId="0" xfId="0" applyNumberFormat="1"/>
    <xf numFmtId="49" fontId="0" fillId="31" borderId="18" xfId="0" applyNumberFormat="1" applyFont="1" applyFill="1" applyBorder="1" applyAlignment="1">
      <alignment horizontal="left" vertical="center" wrapText="1"/>
    </xf>
    <xf numFmtId="49" fontId="0" fillId="31" borderId="19" xfId="0" applyNumberFormat="1" applyFont="1" applyFill="1" applyBorder="1" applyAlignment="1">
      <alignment horizontal="left" vertical="center" wrapText="1"/>
    </xf>
    <xf numFmtId="49" fontId="0" fillId="31" borderId="20" xfId="0" applyNumberFormat="1" applyFont="1" applyFill="1" applyBorder="1" applyAlignment="1">
      <alignment horizontal="left" vertical="center" wrapText="1"/>
    </xf>
    <xf numFmtId="0" fontId="35" fillId="24" borderId="21" xfId="0" applyFont="1" applyFill="1" applyBorder="1" applyAlignment="1">
      <alignment horizontal="left" vertical="center"/>
    </xf>
    <xf numFmtId="0" fontId="25" fillId="27" borderId="0" xfId="0" applyFont="1" applyFill="1" applyAlignment="1">
      <alignment horizontal="center" vertical="center"/>
    </xf>
  </cellXfs>
  <cellStyles count="730">
    <cellStyle name="_x0013_" xfId="152"/>
    <cellStyle name="_x0013_ 2" xfId="728"/>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2 2" xfId="52"/>
    <cellStyle name="Calculation 3" xfId="53"/>
    <cellStyle name="Calculation 3 2" xfId="54"/>
    <cellStyle name="Check Cell 2" xfId="55"/>
    <cellStyle name="Check Cell 3" xfId="56"/>
    <cellStyle name="Comma 2" xfId="57"/>
    <cellStyle name="Comma 2 2" xfId="58"/>
    <cellStyle name="Comma 3" xfId="59"/>
    <cellStyle name="Currency" xfId="727" builtinId="4"/>
    <cellStyle name="Currency 2" xfId="60"/>
    <cellStyle name="Explanatory Text 2" xfId="61"/>
    <cellStyle name="Explanatory Text 3" xfId="62"/>
    <cellStyle name="Followed Hyperlink" xfId="135"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Good 2" xfId="63"/>
    <cellStyle name="Good 3" xfId="64"/>
    <cellStyle name="Heading 1 2" xfId="65"/>
    <cellStyle name="Heading 1 3" xfId="66"/>
    <cellStyle name="Heading 2 2" xfId="67"/>
    <cellStyle name="Heading 2 3" xfId="68"/>
    <cellStyle name="Heading 3 2" xfId="69"/>
    <cellStyle name="Heading 3 3" xfId="70"/>
    <cellStyle name="Heading 4 2" xfId="71"/>
    <cellStyle name="Heading 4 3" xfId="72"/>
    <cellStyle name="Hyperlink" xfId="134"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729" builtinId="8"/>
    <cellStyle name="Hyperlink 2" xfId="137"/>
    <cellStyle name="Input 2" xfId="73"/>
    <cellStyle name="Input 2 2" xfId="74"/>
    <cellStyle name="Input 3" xfId="75"/>
    <cellStyle name="Input 3 2" xfId="76"/>
    <cellStyle name="Linked Cell 2" xfId="77"/>
    <cellStyle name="Linked Cell 3" xfId="78"/>
    <cellStyle name="Neutral 2" xfId="79"/>
    <cellStyle name="Neutral 3" xfId="80"/>
    <cellStyle name="Normal" xfId="0" builtinId="0"/>
    <cellStyle name="Normal 10" xfId="81"/>
    <cellStyle name="Normal 100" xfId="138"/>
    <cellStyle name="Normal 103" xfId="139"/>
    <cellStyle name="Normal 11" xfId="82"/>
    <cellStyle name="Normal 11 2" xfId="83"/>
    <cellStyle name="Normal 11 3" xfId="84"/>
    <cellStyle name="Normal 12" xfId="85"/>
    <cellStyle name="Normal 13" xfId="136"/>
    <cellStyle name="Normal 13 2 3" xfId="151"/>
    <cellStyle name="Normal 2" xfId="86"/>
    <cellStyle name="Normal 2 2" xfId="87"/>
    <cellStyle name="Normal 2 2 2" xfId="88"/>
    <cellStyle name="Normal 2 2 3" xfId="89"/>
    <cellStyle name="Normal 2 3" xfId="90"/>
    <cellStyle name="Normal 3" xfId="91"/>
    <cellStyle name="Normal 3 2" xfId="92"/>
    <cellStyle name="Normal 4" xfId="93"/>
    <cellStyle name="Normal 4 2" xfId="94"/>
    <cellStyle name="Normal 4 2 2" xfId="95"/>
    <cellStyle name="Normal 4 2 3" xfId="96"/>
    <cellStyle name="Normal 4 3" xfId="97"/>
    <cellStyle name="Normal 4 4" xfId="98"/>
    <cellStyle name="Normal 4_Energy Model" xfId="99"/>
    <cellStyle name="Normal 5" xfId="100"/>
    <cellStyle name="Normal 5 2" xfId="101"/>
    <cellStyle name="Normal 5 3" xfId="102"/>
    <cellStyle name="Normal 6" xfId="103"/>
    <cellStyle name="Normal 6 2" xfId="140"/>
    <cellStyle name="Normal 6 3" xfId="141"/>
    <cellStyle name="Normal 7" xfId="104"/>
    <cellStyle name="Normal 8" xfId="105"/>
    <cellStyle name="Normal 9" xfId="106"/>
    <cellStyle name="Note 2" xfId="107"/>
    <cellStyle name="Note 2 2" xfId="108"/>
    <cellStyle name="Note 3" xfId="109"/>
    <cellStyle name="Note 3 2" xfId="110"/>
    <cellStyle name="Output 2" xfId="111"/>
    <cellStyle name="Output 2 2" xfId="112"/>
    <cellStyle name="Output 3" xfId="113"/>
    <cellStyle name="Output 3 2" xfId="114"/>
    <cellStyle name="Percent" xfId="153" builtinId="5"/>
    <cellStyle name="Percent 2" xfId="115"/>
    <cellStyle name="Percent 2 2" xfId="116"/>
    <cellStyle name="Percent 2 3" xfId="142"/>
    <cellStyle name="Percent 3" xfId="117"/>
    <cellStyle name="Percent 3 2" xfId="118"/>
    <cellStyle name="Percent 4" xfId="119"/>
    <cellStyle name="Percent 4 2" xfId="120"/>
    <cellStyle name="Percent 4 2 2" xfId="121"/>
    <cellStyle name="Percent 4 2 3" xfId="122"/>
    <cellStyle name="Percent 4 3" xfId="123"/>
    <cellStyle name="Percent 4 4" xfId="124"/>
    <cellStyle name="Percent 5" xfId="125"/>
    <cellStyle name="Style 1" xfId="143"/>
    <cellStyle name="Style 1 2" xfId="144"/>
    <cellStyle name="Style 1 2 2" xfId="145"/>
    <cellStyle name="Style 1 3" xfId="146"/>
    <cellStyle name="Style 1 3 2" xfId="147"/>
    <cellStyle name="Style 1 3 3" xfId="148"/>
    <cellStyle name="Style 1 4" xfId="149"/>
    <cellStyle name="Style 1 5" xfId="150"/>
    <cellStyle name="Title 2" xfId="126"/>
    <cellStyle name="Title 3" xfId="127"/>
    <cellStyle name="Total 2" xfId="128"/>
    <cellStyle name="Total 2 2" xfId="129"/>
    <cellStyle name="Total 3" xfId="130"/>
    <cellStyle name="Total 3 2" xfId="131"/>
    <cellStyle name="Warning Text 2" xfId="132"/>
    <cellStyle name="Warning Text 3" xfId="133"/>
  </cellStyles>
  <dxfs count="8">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0"/>
      </font>
      <fill>
        <patternFill patternType="solid">
          <fgColor indexed="64"/>
          <bgColor theme="7" tint="-0.4999847407452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FFFFFF"/>
      <rgbColor rgb="00FFFFD1"/>
      <rgbColor rgb="00D9D9D9"/>
      <rgbColor rgb="00D89695"/>
      <rgbColor rgb="00E6E1ED"/>
      <rgbColor rgb="00578FD3"/>
      <rgbColor rgb="00C0C0C0"/>
      <rgbColor rgb="00C4D59D"/>
      <rgbColor rgb="00F3F3F3"/>
      <rgbColor rgb="00F2DCDB"/>
      <rgbColor rgb="008066A0"/>
      <rgbColor rgb="00C7DAF0"/>
      <rgbColor rgb="00FBD5B7"/>
      <rgbColor rgb="00ECF1DF"/>
      <rgbColor rgb="008DC2FB"/>
      <rgbColor rgb="00C6FEC5"/>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B2A4C6"/>
      <rgbColor rgb="00769140"/>
      <rgbColor rgb="00943737"/>
      <rgbColor rgb="0018375D"/>
      <rgbColor rgb="005F4B79"/>
      <rgbColor rgb="00A6A6A6"/>
      <rgbColor rgb="00E26B1B"/>
      <rgbColor rgb="003F3F3F"/>
      <rgbColor rgb="00CDC2DA"/>
      <rgbColor rgb="00D7E4BF"/>
      <rgbColor rgb="0090B5E1"/>
      <rgbColor rgb="00595959"/>
      <rgbColor rgb="007F7E7E"/>
      <rgbColor rgb="007F7E7E"/>
      <rgbColor rgb="00FDEADB"/>
      <rgbColor rgb="00C7FFFF"/>
      <rgbColor rgb="009CB95D"/>
      <rgbColor rgb="00E5B9B9"/>
      <rgbColor rgb="00BE514F"/>
      <rgbColor rgb="00214A7B"/>
      <rgbColor rgb="00000000"/>
      <rgbColor rgb="00F9C093"/>
      <rgbColor rgb="00F5944D"/>
      <rgbColor rgb="00BD88F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15</xdr:row>
      <xdr:rowOff>170089</xdr:rowOff>
    </xdr:from>
    <xdr:to>
      <xdr:col>11</xdr:col>
      <xdr:colOff>335602</xdr:colOff>
      <xdr:row>39</xdr:row>
      <xdr:rowOff>86746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564039"/>
          <a:ext cx="6983033" cy="433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Tidal%20Energy%20Reference%20Model%201\Tidal%20Performanc%20&amp;%20Economic%20Model\3-31-2011%20Final%20Results\Previous%20Work\MCT%20Model%20Short%20MP%2004-2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rojects\SnoPUD\Resource%20Measurements\AI_AH_ADCP_new\AI_AH_1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Tidal%20Cost%20JE%204-20-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irko\AppData\Local\Microsoft\Windows\Temporary%20Internet%20Files\Content.Outlook\HQ0EO667\OCT%20Cost%20JE%206-10-2012v3%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ata\Project%20-%20Controls%20Optimization\LCoE\Heaving%20Buoy\Heaving%20Buoy%20MP%207-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s>
    <sheetDataSet>
      <sheetData sheetId="0">
        <row r="10">
          <cell r="E10">
            <v>31</v>
          </cell>
        </row>
        <row r="11">
          <cell r="E11">
            <v>60</v>
          </cell>
        </row>
      </sheetData>
      <sheetData sheetId="1"/>
      <sheetData sheetId="2" refreshError="1"/>
      <sheetData sheetId="3"/>
      <sheetData sheetId="4"/>
      <sheetData sheetId="5"/>
      <sheetData sheetId="6"/>
      <sheetData sheetId="7"/>
      <sheetData sheetId="8"/>
      <sheetData sheetId="9"/>
      <sheetData sheetId="10"/>
      <sheetData sheetId="11">
        <row r="76">
          <cell r="G76">
            <v>9.0572366426390674E-2</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DoE Summary"/>
      <sheetName val="DoE CBS"/>
      <sheetName val="Report Tables"/>
      <sheetName val="Report Graphs"/>
      <sheetName val="Performance &amp; Economics"/>
      <sheetName val="Perf Comp Table"/>
      <sheetName val="Perf MPC Heaving Buoy"/>
      <sheetName val="Perf Slow Tuning Heaving Buoy"/>
      <sheetName val="Perf Comparison Heaving Buoy"/>
      <sheetName val="CBS ($ per kW)"/>
      <sheetName val="CBS (CoE)"/>
      <sheetName val="CBS (Total)"/>
      <sheetName val="1.1"/>
      <sheetName val="1.2"/>
      <sheetName val="1.3"/>
      <sheetName val="1.4"/>
      <sheetName val="1.5"/>
      <sheetName val="1.6"/>
      <sheetName val="1.7"/>
      <sheetName val="1.8"/>
      <sheetName val="1.9"/>
      <sheetName val="2.1"/>
      <sheetName val="2.2"/>
      <sheetName val="2.3"/>
      <sheetName val="2.4"/>
      <sheetName val="2.5"/>
      <sheetName val="2.6"/>
    </sheetNames>
    <sheetDataSet>
      <sheetData sheetId="0"/>
      <sheetData sheetId="1"/>
      <sheetData sheetId="2"/>
      <sheetData sheetId="3"/>
      <sheetData sheetId="4"/>
      <sheetData sheetId="5">
        <row r="143">
          <cell r="G143">
            <v>0.108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70" zoomScaleNormal="70" workbookViewId="0">
      <selection activeCell="F46" sqref="F46"/>
    </sheetView>
  </sheetViews>
  <sheetFormatPr defaultRowHeight="14.5" x14ac:dyDescent="0.35"/>
  <cols>
    <col min="1" max="1" width="3.6328125" customWidth="1"/>
    <col min="2" max="2" width="12.6328125" customWidth="1"/>
    <col min="3" max="3" width="11" customWidth="1"/>
  </cols>
  <sheetData>
    <row r="1" spans="1:4" x14ac:dyDescent="0.35">
      <c r="A1" s="4" t="s">
        <v>895</v>
      </c>
    </row>
    <row r="3" spans="1:4" x14ac:dyDescent="0.35">
      <c r="A3" t="s">
        <v>886</v>
      </c>
      <c r="C3" t="s">
        <v>887</v>
      </c>
    </row>
    <row r="4" spans="1:4" x14ac:dyDescent="0.35">
      <c r="A4" t="s">
        <v>888</v>
      </c>
      <c r="C4" t="s">
        <v>889</v>
      </c>
    </row>
    <row r="5" spans="1:4" x14ac:dyDescent="0.35">
      <c r="A5" t="s">
        <v>890</v>
      </c>
      <c r="C5" s="87" t="s">
        <v>891</v>
      </c>
    </row>
    <row r="6" spans="1:4" x14ac:dyDescent="0.35">
      <c r="A6" t="s">
        <v>892</v>
      </c>
      <c r="C6" s="88">
        <v>42923</v>
      </c>
    </row>
    <row r="8" spans="1:4" x14ac:dyDescent="0.35">
      <c r="A8" t="s">
        <v>893</v>
      </c>
    </row>
    <row r="9" spans="1:4" x14ac:dyDescent="0.35">
      <c r="B9" t="s">
        <v>896</v>
      </c>
    </row>
    <row r="10" spans="1:4" x14ac:dyDescent="0.35">
      <c r="B10" t="s">
        <v>897</v>
      </c>
    </row>
    <row r="11" spans="1:4" x14ac:dyDescent="0.35">
      <c r="B11" t="s">
        <v>916</v>
      </c>
    </row>
    <row r="12" spans="1:4" x14ac:dyDescent="0.35">
      <c r="B12" t="s">
        <v>917</v>
      </c>
    </row>
    <row r="13" spans="1:4" x14ac:dyDescent="0.35">
      <c r="B13" t="s">
        <v>918</v>
      </c>
    </row>
    <row r="14" spans="1:4" x14ac:dyDescent="0.35">
      <c r="B14" s="89"/>
      <c r="C14" s="90"/>
      <c r="D14" s="90"/>
    </row>
    <row r="15" spans="1:4" x14ac:dyDescent="0.35">
      <c r="A15" t="s">
        <v>894</v>
      </c>
    </row>
  </sheetData>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topLeftCell="A28" zoomScale="80" zoomScaleNormal="80" workbookViewId="0">
      <selection activeCell="F4" sqref="F4"/>
    </sheetView>
  </sheetViews>
  <sheetFormatPr defaultRowHeight="14.5" x14ac:dyDescent="0.35"/>
  <cols>
    <col min="1" max="1" width="6.90625" customWidth="1"/>
    <col min="2" max="2" width="5.1796875" customWidth="1"/>
    <col min="3" max="3" width="65" customWidth="1"/>
    <col min="4" max="4" width="12.81640625" customWidth="1"/>
    <col min="5" max="5" width="9.36328125" customWidth="1"/>
    <col min="6" max="6" width="13.08984375" customWidth="1"/>
    <col min="7" max="7" width="9.90625" bestFit="1" customWidth="1"/>
  </cols>
  <sheetData>
    <row r="1" spans="1:9" x14ac:dyDescent="0.35">
      <c r="A1" s="4" t="s">
        <v>880</v>
      </c>
    </row>
    <row r="2" spans="1:9" x14ac:dyDescent="0.35">
      <c r="B2" t="s">
        <v>881</v>
      </c>
      <c r="D2">
        <v>50</v>
      </c>
      <c r="E2" t="s">
        <v>863</v>
      </c>
    </row>
    <row r="3" spans="1:9" x14ac:dyDescent="0.35">
      <c r="B3" t="s">
        <v>882</v>
      </c>
      <c r="D3" s="126">
        <f>'Performance Viscous Damping'!C107</f>
        <v>22.545415794818474</v>
      </c>
      <c r="E3" t="s">
        <v>863</v>
      </c>
    </row>
    <row r="4" spans="1:9" x14ac:dyDescent="0.35">
      <c r="B4" t="s">
        <v>883</v>
      </c>
      <c r="D4" s="83">
        <f>D3/D2</f>
        <v>0.45090831589636948</v>
      </c>
    </row>
    <row r="6" spans="1:9" x14ac:dyDescent="0.35">
      <c r="A6" s="4" t="s">
        <v>884</v>
      </c>
    </row>
    <row r="7" spans="1:9" x14ac:dyDescent="0.35">
      <c r="B7" t="s">
        <v>885</v>
      </c>
      <c r="D7">
        <v>0.108</v>
      </c>
    </row>
    <row r="8" spans="1:9" x14ac:dyDescent="0.35">
      <c r="D8" s="84"/>
      <c r="E8" s="84" t="s">
        <v>865</v>
      </c>
      <c r="F8" s="84">
        <f>'[7]Performance &amp; Economics'!G143</f>
        <v>0.108</v>
      </c>
      <c r="G8" s="84" t="s">
        <v>867</v>
      </c>
      <c r="H8" s="85">
        <f>D4</f>
        <v>0.45090831589636948</v>
      </c>
      <c r="I8" s="84"/>
    </row>
    <row r="9" spans="1:9" x14ac:dyDescent="0.35">
      <c r="E9" s="2"/>
      <c r="F9" s="2"/>
      <c r="G9" s="2"/>
      <c r="H9" s="3"/>
    </row>
    <row r="10" spans="1:9" x14ac:dyDescent="0.35">
      <c r="A10" s="4"/>
      <c r="B10" s="5"/>
      <c r="C10" s="5"/>
      <c r="D10" s="6" t="s">
        <v>866</v>
      </c>
      <c r="E10" s="6" t="s">
        <v>868</v>
      </c>
      <c r="F10" s="6" t="s">
        <v>869</v>
      </c>
    </row>
    <row r="11" spans="1:9" s="4" customFormat="1" ht="20" customHeight="1" x14ac:dyDescent="0.35">
      <c r="A11" s="7">
        <v>1</v>
      </c>
      <c r="B11" s="8">
        <v>1</v>
      </c>
      <c r="C11" s="9" t="s">
        <v>836</v>
      </c>
      <c r="D11" s="10"/>
      <c r="E11" s="6"/>
      <c r="F11" s="6"/>
    </row>
    <row r="12" spans="1:9" s="4" customFormat="1" ht="20" customHeight="1" x14ac:dyDescent="0.35">
      <c r="A12" s="7">
        <v>1.1000000000000001</v>
      </c>
      <c r="B12" s="8">
        <v>2</v>
      </c>
      <c r="C12" s="9" t="s">
        <v>838</v>
      </c>
      <c r="D12" s="27">
        <f>D13+D14</f>
        <v>5989.9929889594805</v>
      </c>
      <c r="E12" s="11">
        <f>D12/$D$29</f>
        <v>0.60165914784526442</v>
      </c>
      <c r="F12" s="12">
        <f>(D12*$F$8)/($H$8*24*365)*100</f>
        <v>16.377881273757609</v>
      </c>
    </row>
    <row r="13" spans="1:9" ht="20" customHeight="1" x14ac:dyDescent="0.35">
      <c r="A13" s="13" t="s">
        <v>840</v>
      </c>
      <c r="B13" s="14">
        <v>3</v>
      </c>
      <c r="C13" s="15" t="s">
        <v>841</v>
      </c>
      <c r="D13" s="29">
        <f>'DoE CBS'!D10</f>
        <v>2476.8787530200998</v>
      </c>
      <c r="E13" s="17">
        <f t="shared" ref="E13:E28" si="0">D13/$D$29</f>
        <v>0.2487877302368901</v>
      </c>
      <c r="F13" s="18">
        <f t="shared" ref="F13:F28" si="1">(D13*$F$8)/($H$8*24*365)*100</f>
        <v>6.7722994369485399</v>
      </c>
    </row>
    <row r="14" spans="1:9" ht="20" customHeight="1" x14ac:dyDescent="0.35">
      <c r="A14" s="13" t="s">
        <v>821</v>
      </c>
      <c r="B14" s="14">
        <v>3</v>
      </c>
      <c r="C14" s="15" t="s">
        <v>822</v>
      </c>
      <c r="D14" s="29">
        <f>'DoE CBS'!D25</f>
        <v>3513.1142359393807</v>
      </c>
      <c r="E14" s="17">
        <f t="shared" si="0"/>
        <v>0.35287141760837426</v>
      </c>
      <c r="F14" s="18">
        <f t="shared" si="1"/>
        <v>9.6055818368090691</v>
      </c>
    </row>
    <row r="15" spans="1:9" s="4" customFormat="1" ht="20" customHeight="1" x14ac:dyDescent="0.35">
      <c r="A15" s="7">
        <v>1.2</v>
      </c>
      <c r="B15" s="8">
        <v>2</v>
      </c>
      <c r="C15" s="9" t="s">
        <v>746</v>
      </c>
      <c r="D15" s="27">
        <f>SUM(D16:D23)</f>
        <v>3314.4849846504403</v>
      </c>
      <c r="E15" s="11">
        <f t="shared" si="0"/>
        <v>0.33292029140707197</v>
      </c>
      <c r="F15" s="12">
        <f t="shared" si="1"/>
        <v>9.062488330505861</v>
      </c>
    </row>
    <row r="16" spans="1:9" ht="20" customHeight="1" x14ac:dyDescent="0.35">
      <c r="A16" t="s">
        <v>685</v>
      </c>
      <c r="B16" s="14">
        <v>3</v>
      </c>
      <c r="C16" s="15" t="s">
        <v>686</v>
      </c>
      <c r="D16" s="29">
        <f>'DoE CBS'!D59</f>
        <v>13.251366120218579</v>
      </c>
      <c r="E16" s="17">
        <f t="shared" si="0"/>
        <v>1.331020864694079E-3</v>
      </c>
      <c r="F16" s="18">
        <f t="shared" si="1"/>
        <v>3.6231979141219985E-2</v>
      </c>
    </row>
    <row r="17" spans="1:6" ht="20" customHeight="1" x14ac:dyDescent="0.35">
      <c r="A17" t="s">
        <v>606</v>
      </c>
      <c r="B17" s="14">
        <v>3</v>
      </c>
      <c r="C17" s="15" t="s">
        <v>607</v>
      </c>
      <c r="D17" s="29">
        <f>'DoE CBS'!D90</f>
        <v>2.7322404371584699</v>
      </c>
      <c r="E17" s="17">
        <f t="shared" si="0"/>
        <v>2.7443729168950077E-4</v>
      </c>
      <c r="F17" s="18">
        <f t="shared" si="1"/>
        <v>7.4705111631381419E-3</v>
      </c>
    </row>
    <row r="18" spans="1:6" ht="20" customHeight="1" x14ac:dyDescent="0.35">
      <c r="A18" t="s">
        <v>566</v>
      </c>
      <c r="B18" s="14">
        <v>3</v>
      </c>
      <c r="C18" s="15" t="s">
        <v>567</v>
      </c>
      <c r="D18" s="29">
        <f>'DoE CBS'!D101</f>
        <v>0</v>
      </c>
      <c r="E18" s="17">
        <f t="shared" si="0"/>
        <v>0</v>
      </c>
      <c r="F18" s="18">
        <f t="shared" si="1"/>
        <v>0</v>
      </c>
    </row>
    <row r="19" spans="1:6" ht="20" customHeight="1" x14ac:dyDescent="0.35">
      <c r="A19" t="s">
        <v>336</v>
      </c>
      <c r="B19" s="14">
        <v>3</v>
      </c>
      <c r="C19" s="15" t="s">
        <v>337</v>
      </c>
      <c r="D19" s="28">
        <f>'DoE CBS'!D185</f>
        <v>518.14015780189436</v>
      </c>
      <c r="E19" s="17">
        <f t="shared" si="0"/>
        <v>5.2044095273916416E-2</v>
      </c>
      <c r="F19" s="18">
        <f t="shared" si="1"/>
        <v>1.4167024908520909</v>
      </c>
    </row>
    <row r="20" spans="1:6" ht="20" customHeight="1" x14ac:dyDescent="0.35">
      <c r="A20" t="s">
        <v>339</v>
      </c>
      <c r="B20" s="14">
        <v>3</v>
      </c>
      <c r="C20" s="15" t="s">
        <v>340</v>
      </c>
      <c r="D20" s="28">
        <f>'DoE CBS'!D186</f>
        <v>0</v>
      </c>
      <c r="E20" s="17">
        <f t="shared" si="0"/>
        <v>0</v>
      </c>
      <c r="F20" s="18">
        <f t="shared" si="1"/>
        <v>0</v>
      </c>
    </row>
    <row r="21" spans="1:6" ht="20" customHeight="1" x14ac:dyDescent="0.35">
      <c r="A21" t="s">
        <v>309</v>
      </c>
      <c r="B21" s="14">
        <v>3</v>
      </c>
      <c r="C21" s="15" t="s">
        <v>310</v>
      </c>
      <c r="D21" s="29">
        <f>'DoE CBS'!D198</f>
        <v>528.63763030266364</v>
      </c>
      <c r="E21" s="17">
        <f t="shared" si="0"/>
        <v>5.3098503913623203E-2</v>
      </c>
      <c r="F21" s="18">
        <f t="shared" si="1"/>
        <v>1.4454047545457251</v>
      </c>
    </row>
    <row r="22" spans="1:6" ht="20" customHeight="1" x14ac:dyDescent="0.35">
      <c r="A22" t="s">
        <v>236</v>
      </c>
      <c r="B22" s="14">
        <v>3</v>
      </c>
      <c r="C22" s="15" t="s">
        <v>237</v>
      </c>
      <c r="D22" s="29">
        <f>'DoE CBS'!D227</f>
        <v>5.0136612021857925</v>
      </c>
      <c r="E22" s="17">
        <f t="shared" si="0"/>
        <v>5.0359243025023396E-4</v>
      </c>
      <c r="F22" s="18">
        <f t="shared" si="1"/>
        <v>1.370838798435849E-2</v>
      </c>
    </row>
    <row r="23" spans="1:6" ht="20" customHeight="1" x14ac:dyDescent="0.35">
      <c r="A23" t="s">
        <v>254</v>
      </c>
      <c r="B23" s="14">
        <v>3</v>
      </c>
      <c r="C23" s="15" t="s">
        <v>255</v>
      </c>
      <c r="D23" s="29">
        <f>'DoE CBS'!D233</f>
        <v>2246.7099287863198</v>
      </c>
      <c r="E23" s="17">
        <f t="shared" si="0"/>
        <v>0.22566864163289854</v>
      </c>
      <c r="F23" s="18">
        <f t="shared" si="1"/>
        <v>6.1429702068193297</v>
      </c>
    </row>
    <row r="24" spans="1:6" s="4" customFormat="1" ht="20" customHeight="1" x14ac:dyDescent="0.35">
      <c r="A24" s="7">
        <v>1.3</v>
      </c>
      <c r="B24" s="8">
        <v>2</v>
      </c>
      <c r="C24" s="9" t="s">
        <v>172</v>
      </c>
      <c r="D24" s="20">
        <f>SUM(D25:D28)</f>
        <v>651.31345815269447</v>
      </c>
      <c r="E24" s="11">
        <f t="shared" si="0"/>
        <v>6.5420560747663545E-2</v>
      </c>
      <c r="F24" s="12">
        <f t="shared" si="1"/>
        <v>1.7808258722984427</v>
      </c>
    </row>
    <row r="25" spans="1:6" ht="20" customHeight="1" x14ac:dyDescent="0.35">
      <c r="A25" t="s">
        <v>174</v>
      </c>
      <c r="B25" s="14">
        <v>3</v>
      </c>
      <c r="C25" s="15" t="s">
        <v>175</v>
      </c>
      <c r="D25" s="21">
        <f>'DoE CBS'!D261</f>
        <v>0</v>
      </c>
      <c r="E25" s="17">
        <f t="shared" si="0"/>
        <v>0</v>
      </c>
      <c r="F25" s="18">
        <f t="shared" si="1"/>
        <v>0</v>
      </c>
    </row>
    <row r="26" spans="1:6" ht="20" customHeight="1" x14ac:dyDescent="0.35">
      <c r="A26" t="s">
        <v>115</v>
      </c>
      <c r="B26" s="14">
        <v>3</v>
      </c>
      <c r="C26" s="15" t="s">
        <v>116</v>
      </c>
      <c r="D26" s="28">
        <f>'DoE CBS'!D262</f>
        <v>488.48509361452079</v>
      </c>
      <c r="E26" s="17">
        <f t="shared" si="0"/>
        <v>4.9065420560747655E-2</v>
      </c>
      <c r="F26" s="18">
        <f t="shared" si="1"/>
        <v>1.3356194042238321</v>
      </c>
    </row>
    <row r="27" spans="1:6" ht="20" customHeight="1" x14ac:dyDescent="0.35">
      <c r="A27" t="s">
        <v>118</v>
      </c>
      <c r="B27" s="14">
        <v>3</v>
      </c>
      <c r="C27" s="15" t="s">
        <v>119</v>
      </c>
      <c r="D27" s="28">
        <f>'DoE CBS'!D263</f>
        <v>0</v>
      </c>
      <c r="E27" s="17">
        <f t="shared" si="0"/>
        <v>0</v>
      </c>
      <c r="F27" s="18">
        <f t="shared" si="1"/>
        <v>0</v>
      </c>
    </row>
    <row r="28" spans="1:6" ht="20" customHeight="1" x14ac:dyDescent="0.35">
      <c r="A28" t="s">
        <v>121</v>
      </c>
      <c r="B28" s="14">
        <v>3</v>
      </c>
      <c r="C28" s="15" t="s">
        <v>122</v>
      </c>
      <c r="D28" s="28">
        <f>'DoE CBS'!D264</f>
        <v>162.82836453817364</v>
      </c>
      <c r="E28" s="17">
        <f t="shared" si="0"/>
        <v>1.635514018691589E-2</v>
      </c>
      <c r="F28" s="18">
        <f t="shared" si="1"/>
        <v>0.44520646807461084</v>
      </c>
    </row>
    <row r="29" spans="1:6" ht="20" customHeight="1" x14ac:dyDescent="0.35">
      <c r="B29" s="6" t="s">
        <v>864</v>
      </c>
      <c r="C29" s="6"/>
      <c r="D29" s="78">
        <f>D24+D15+D12</f>
        <v>9955.7914317626164</v>
      </c>
      <c r="E29" s="86"/>
      <c r="F29" s="12">
        <f>F24+F15+F12</f>
        <v>27.221195476561913</v>
      </c>
    </row>
    <row r="30" spans="1:6" ht="20" customHeight="1" x14ac:dyDescent="0.35">
      <c r="B30" s="4"/>
      <c r="C30" s="4"/>
      <c r="D30" s="22"/>
      <c r="E30" s="23"/>
      <c r="F30" s="24"/>
    </row>
    <row r="31" spans="1:6" ht="20" customHeight="1" x14ac:dyDescent="0.35">
      <c r="A31" s="25" t="s">
        <v>27</v>
      </c>
      <c r="B31" s="26" t="s">
        <v>833</v>
      </c>
      <c r="C31" s="26" t="s">
        <v>834</v>
      </c>
      <c r="D31" s="26" t="s">
        <v>870</v>
      </c>
      <c r="E31" s="26" t="s">
        <v>868</v>
      </c>
      <c r="F31" s="26" t="s">
        <v>871</v>
      </c>
    </row>
    <row r="32" spans="1:6" s="4" customFormat="1" ht="20" customHeight="1" x14ac:dyDescent="0.35">
      <c r="A32" s="7">
        <v>2</v>
      </c>
      <c r="B32" s="8">
        <v>1</v>
      </c>
      <c r="C32" s="9" t="s">
        <v>134</v>
      </c>
      <c r="D32" s="10"/>
      <c r="E32" s="6"/>
      <c r="F32" s="6"/>
    </row>
    <row r="33" spans="1:6" s="4" customFormat="1" ht="20" customHeight="1" x14ac:dyDescent="0.35">
      <c r="A33" s="7">
        <v>2.1</v>
      </c>
      <c r="B33" s="8">
        <v>2</v>
      </c>
      <c r="C33" s="9" t="s">
        <v>136</v>
      </c>
      <c r="D33" s="10">
        <f>'DoE CBS'!D272</f>
        <v>1.3374999999999999</v>
      </c>
      <c r="E33" s="11">
        <f>D33/$D$42</f>
        <v>4.8031747519019655E-3</v>
      </c>
      <c r="F33" s="12">
        <f>D33/(24*365*$H$8)*100</f>
        <v>3.3861129417918502E-2</v>
      </c>
    </row>
    <row r="34" spans="1:6" ht="20" customHeight="1" x14ac:dyDescent="0.35">
      <c r="A34" t="s">
        <v>138</v>
      </c>
      <c r="B34" s="14">
        <v>3</v>
      </c>
      <c r="C34" s="15" t="s">
        <v>139</v>
      </c>
      <c r="D34" s="16">
        <f>'DoE CBS'!D273</f>
        <v>0</v>
      </c>
      <c r="E34" s="17">
        <f t="shared" ref="E34:E41" si="2">D34/$D$42</f>
        <v>0</v>
      </c>
      <c r="F34" s="18">
        <f t="shared" ref="F34:F41" si="3">D34/(24*365*$H$8)*100</f>
        <v>0</v>
      </c>
    </row>
    <row r="35" spans="1:6" ht="20" customHeight="1" x14ac:dyDescent="0.35">
      <c r="A35" t="s">
        <v>94</v>
      </c>
      <c r="B35" s="14">
        <v>3</v>
      </c>
      <c r="C35" s="15" t="s">
        <v>95</v>
      </c>
      <c r="D35" s="19">
        <v>0</v>
      </c>
      <c r="E35" s="17">
        <f t="shared" si="2"/>
        <v>0</v>
      </c>
      <c r="F35" s="18">
        <f t="shared" si="3"/>
        <v>0</v>
      </c>
    </row>
    <row r="36" spans="1:6" ht="20" customHeight="1" x14ac:dyDescent="0.35">
      <c r="A36" t="s">
        <v>109</v>
      </c>
      <c r="B36" s="14">
        <v>3</v>
      </c>
      <c r="C36" s="15" t="s">
        <v>110</v>
      </c>
      <c r="D36" s="16">
        <f>'DoE CBS'!D281</f>
        <v>0</v>
      </c>
      <c r="E36" s="17">
        <f t="shared" si="2"/>
        <v>0</v>
      </c>
      <c r="F36" s="18">
        <f t="shared" si="3"/>
        <v>0</v>
      </c>
    </row>
    <row r="37" spans="1:6" ht="20" customHeight="1" x14ac:dyDescent="0.35">
      <c r="A37" t="s">
        <v>112</v>
      </c>
      <c r="B37" s="14">
        <v>3</v>
      </c>
      <c r="C37" s="15" t="s">
        <v>113</v>
      </c>
      <c r="D37" s="19">
        <f>'DoE CBS'!D282</f>
        <v>0</v>
      </c>
      <c r="E37" s="17">
        <f t="shared" si="2"/>
        <v>0</v>
      </c>
      <c r="F37" s="18">
        <f t="shared" si="3"/>
        <v>0</v>
      </c>
    </row>
    <row r="38" spans="1:6" s="4" customFormat="1" ht="20" customHeight="1" x14ac:dyDescent="0.35">
      <c r="A38" s="7">
        <v>2.2000000000000002</v>
      </c>
      <c r="B38" s="8">
        <v>2</v>
      </c>
      <c r="C38" s="9" t="s">
        <v>86</v>
      </c>
      <c r="D38" s="27">
        <f>'DoE CBS'!D293</f>
        <v>277.12415694270766</v>
      </c>
      <c r="E38" s="11">
        <f t="shared" si="2"/>
        <v>0.99519682524809816</v>
      </c>
      <c r="F38" s="12">
        <f t="shared" si="3"/>
        <v>7.015878088275576</v>
      </c>
    </row>
    <row r="39" spans="1:6" ht="20" customHeight="1" x14ac:dyDescent="0.35">
      <c r="A39" t="s">
        <v>29</v>
      </c>
      <c r="B39" s="14">
        <v>3</v>
      </c>
      <c r="C39" s="15" t="s">
        <v>30</v>
      </c>
      <c r="D39" s="19">
        <f>'DoE CBS'!D294</f>
        <v>0</v>
      </c>
      <c r="E39" s="17">
        <f t="shared" si="2"/>
        <v>0</v>
      </c>
      <c r="F39" s="18">
        <f t="shared" si="3"/>
        <v>0</v>
      </c>
    </row>
    <row r="40" spans="1:6" ht="20" customHeight="1" x14ac:dyDescent="0.35">
      <c r="A40" t="s">
        <v>32</v>
      </c>
      <c r="B40" s="14">
        <v>3</v>
      </c>
      <c r="C40" s="15" t="s">
        <v>33</v>
      </c>
      <c r="D40" s="28">
        <f>'DoE CBS'!D295</f>
        <v>0</v>
      </c>
      <c r="E40" s="17">
        <f t="shared" si="2"/>
        <v>0</v>
      </c>
      <c r="F40" s="18">
        <f t="shared" si="3"/>
        <v>0</v>
      </c>
    </row>
    <row r="41" spans="1:6" ht="20" customHeight="1" x14ac:dyDescent="0.35">
      <c r="A41" t="s">
        <v>5</v>
      </c>
      <c r="B41" s="14">
        <v>3</v>
      </c>
      <c r="C41" s="15" t="s">
        <v>6</v>
      </c>
      <c r="D41" s="29">
        <f>'DoE CBS'!D305</f>
        <v>0</v>
      </c>
      <c r="E41" s="17">
        <f t="shared" si="2"/>
        <v>0</v>
      </c>
      <c r="F41" s="18">
        <f t="shared" si="3"/>
        <v>0</v>
      </c>
    </row>
    <row r="42" spans="1:6" x14ac:dyDescent="0.35">
      <c r="B42" s="79" t="s">
        <v>864</v>
      </c>
      <c r="C42" s="80"/>
      <c r="D42" s="78">
        <f>D38+D33</f>
        <v>278.46165694270763</v>
      </c>
      <c r="E42" s="11">
        <f>D42/$D$42</f>
        <v>1</v>
      </c>
      <c r="F42" s="12">
        <f>F38+F33</f>
        <v>7.0497392176934941</v>
      </c>
    </row>
    <row r="43" spans="1:6" x14ac:dyDescent="0.35">
      <c r="B43" s="30" t="s">
        <v>872</v>
      </c>
      <c r="C43" s="30"/>
      <c r="D43" s="30"/>
      <c r="E43" s="30"/>
      <c r="F43" s="31">
        <f>F42+F29</f>
        <v>34.270934694255409</v>
      </c>
    </row>
  </sheetData>
  <conditionalFormatting sqref="B11:D11">
    <cfRule type="expression" dxfId="7" priority="1">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317"/>
  <sheetViews>
    <sheetView zoomScale="80" zoomScaleNormal="80" zoomScalePageLayoutView="125" workbookViewId="0">
      <selection activeCell="C272" sqref="C272"/>
    </sheetView>
  </sheetViews>
  <sheetFormatPr defaultColWidth="8.81640625" defaultRowHeight="14.5" outlineLevelRow="5" x14ac:dyDescent="0.35"/>
  <cols>
    <col min="1" max="1" width="10.26953125" style="76" customWidth="1"/>
    <col min="2" max="2" width="9.1796875" style="76" customWidth="1"/>
    <col min="3" max="3" width="50.54296875" style="77" customWidth="1"/>
    <col min="4" max="5" width="21.7265625" style="13" customWidth="1"/>
    <col min="6" max="6" width="52.26953125" style="13" customWidth="1"/>
    <col min="7" max="7" width="10" style="13" customWidth="1"/>
    <col min="8" max="8" width="10.453125" style="13" customWidth="1"/>
    <col min="9" max="16384" width="8.81640625" style="13"/>
  </cols>
  <sheetData>
    <row r="1" spans="1:8" ht="22" customHeight="1" thickBot="1" x14ac:dyDescent="0.4">
      <c r="A1" s="32"/>
      <c r="B1" s="33" t="s">
        <v>873</v>
      </c>
      <c r="C1" s="34"/>
      <c r="D1" s="34"/>
      <c r="E1" s="34"/>
      <c r="F1" s="34"/>
    </row>
    <row r="2" spans="1:8" ht="49" customHeight="1" thickBot="1" x14ac:dyDescent="0.4">
      <c r="A2" s="35" t="s">
        <v>874</v>
      </c>
      <c r="B2" s="36"/>
      <c r="C2" s="37"/>
      <c r="D2" s="37"/>
      <c r="E2" s="37"/>
      <c r="F2" s="37"/>
    </row>
    <row r="3" spans="1:8" ht="74.150000000000006" customHeight="1" thickBot="1" x14ac:dyDescent="0.4">
      <c r="A3" s="127" t="s">
        <v>875</v>
      </c>
      <c r="B3" s="128"/>
      <c r="C3" s="128"/>
      <c r="D3" s="128"/>
      <c r="E3" s="128"/>
      <c r="F3" s="129"/>
    </row>
    <row r="4" spans="1:8" ht="18" customHeight="1" x14ac:dyDescent="0.35">
      <c r="A4" s="38"/>
      <c r="B4" s="130" t="s">
        <v>876</v>
      </c>
      <c r="C4" s="130"/>
      <c r="D4" s="130"/>
      <c r="E4" s="130"/>
      <c r="F4" s="130"/>
    </row>
    <row r="5" spans="1:8" s="41" customFormat="1" x14ac:dyDescent="0.35">
      <c r="A5" s="4"/>
      <c r="B5" s="39"/>
      <c r="C5" s="4"/>
      <c r="D5" s="4"/>
      <c r="E5" s="4"/>
      <c r="F5" s="40"/>
      <c r="G5" s="40"/>
      <c r="H5" s="4"/>
    </row>
    <row r="6" spans="1:8" s="41" customFormat="1" x14ac:dyDescent="0.35">
      <c r="A6" s="131" t="s">
        <v>835</v>
      </c>
      <c r="B6" s="131"/>
      <c r="C6" s="131"/>
      <c r="D6" s="131"/>
      <c r="E6" s="131"/>
      <c r="F6" s="131"/>
      <c r="G6" s="42"/>
      <c r="H6" s="42"/>
    </row>
    <row r="7" spans="1:8" s="41" customFormat="1" ht="15" thickBot="1" x14ac:dyDescent="0.4">
      <c r="A7" s="25" t="s">
        <v>27</v>
      </c>
      <c r="B7" s="25" t="s">
        <v>833</v>
      </c>
      <c r="C7" s="25" t="s">
        <v>834</v>
      </c>
      <c r="D7" s="25"/>
      <c r="E7" s="25"/>
      <c r="F7" s="25" t="s">
        <v>832</v>
      </c>
      <c r="G7"/>
      <c r="H7" s="43"/>
    </row>
    <row r="8" spans="1:8" s="41" customFormat="1" ht="43.5" x14ac:dyDescent="0.35">
      <c r="A8" s="1">
        <v>1</v>
      </c>
      <c r="B8" s="14">
        <v>1</v>
      </c>
      <c r="C8" s="15" t="s">
        <v>836</v>
      </c>
      <c r="D8" s="28">
        <v>9955.7914317626146</v>
      </c>
      <c r="E8" s="16"/>
      <c r="F8" s="15" t="s">
        <v>837</v>
      </c>
    </row>
    <row r="9" spans="1:8" s="41" customFormat="1" ht="29" outlineLevel="1" x14ac:dyDescent="0.35">
      <c r="A9" s="1">
        <v>1.1000000000000001</v>
      </c>
      <c r="B9" s="14">
        <v>2</v>
      </c>
      <c r="C9" s="15" t="s">
        <v>838</v>
      </c>
      <c r="D9" s="28">
        <v>5989.9929889594805</v>
      </c>
      <c r="E9" s="16"/>
      <c r="F9" s="15" t="s">
        <v>839</v>
      </c>
    </row>
    <row r="10" spans="1:8" s="41" customFormat="1" ht="29" outlineLevel="2" collapsed="1" x14ac:dyDescent="0.35">
      <c r="A10" s="13" t="s">
        <v>840</v>
      </c>
      <c r="B10" s="14">
        <v>3</v>
      </c>
      <c r="C10" s="15" t="s">
        <v>841</v>
      </c>
      <c r="D10" s="28">
        <v>2476.8787530200998</v>
      </c>
      <c r="E10" s="16"/>
      <c r="F10" s="15" t="s">
        <v>842</v>
      </c>
    </row>
    <row r="11" spans="1:8" s="41" customFormat="1" hidden="1" outlineLevel="3" x14ac:dyDescent="0.35">
      <c r="A11" s="13" t="s">
        <v>843</v>
      </c>
      <c r="B11" s="14">
        <v>4</v>
      </c>
      <c r="C11" s="15" t="s">
        <v>844</v>
      </c>
      <c r="D11" s="28"/>
      <c r="E11" s="15"/>
      <c r="F11" s="15" t="s">
        <v>845</v>
      </c>
    </row>
    <row r="12" spans="1:8" s="44" customFormat="1" ht="29" hidden="1" outlineLevel="3" x14ac:dyDescent="0.35">
      <c r="A12" s="13" t="s">
        <v>846</v>
      </c>
      <c r="B12" s="14">
        <v>4</v>
      </c>
      <c r="C12" s="15" t="s">
        <v>847</v>
      </c>
      <c r="D12" s="28"/>
      <c r="E12" s="15"/>
      <c r="F12" s="15" t="s">
        <v>848</v>
      </c>
    </row>
    <row r="13" spans="1:8" s="41" customFormat="1" ht="29" hidden="1" outlineLevel="3" x14ac:dyDescent="0.35">
      <c r="A13" s="13" t="s">
        <v>849</v>
      </c>
      <c r="B13" s="14">
        <v>4</v>
      </c>
      <c r="C13" s="15" t="s">
        <v>850</v>
      </c>
      <c r="D13" s="28"/>
      <c r="E13" s="15"/>
      <c r="F13" s="15" t="s">
        <v>851</v>
      </c>
    </row>
    <row r="14" spans="1:8" s="41" customFormat="1" ht="29" hidden="1" outlineLevel="4" x14ac:dyDescent="0.35">
      <c r="A14" s="13" t="s">
        <v>852</v>
      </c>
      <c r="B14" s="14">
        <v>5</v>
      </c>
      <c r="C14" s="15" t="s">
        <v>853</v>
      </c>
      <c r="D14" s="28"/>
      <c r="E14" s="15"/>
      <c r="F14" s="45" t="s">
        <v>854</v>
      </c>
    </row>
    <row r="15" spans="1:8" ht="29" hidden="1" outlineLevel="4" x14ac:dyDescent="0.35">
      <c r="A15" s="13" t="s">
        <v>855</v>
      </c>
      <c r="B15" s="14">
        <v>5</v>
      </c>
      <c r="C15" s="15" t="s">
        <v>856</v>
      </c>
      <c r="D15" s="28"/>
      <c r="E15" s="15"/>
      <c r="F15" s="45" t="s">
        <v>857</v>
      </c>
    </row>
    <row r="16" spans="1:8" ht="29" hidden="1" outlineLevel="4" x14ac:dyDescent="0.35">
      <c r="A16" s="13" t="s">
        <v>858</v>
      </c>
      <c r="B16" s="14">
        <v>5</v>
      </c>
      <c r="C16" s="15" t="s">
        <v>859</v>
      </c>
      <c r="D16" s="28"/>
      <c r="E16" s="15"/>
      <c r="F16" s="45" t="s">
        <v>860</v>
      </c>
    </row>
    <row r="17" spans="1:6" ht="58" hidden="1" outlineLevel="3" x14ac:dyDescent="0.35">
      <c r="A17" s="13" t="s">
        <v>861</v>
      </c>
      <c r="B17" s="14">
        <v>4</v>
      </c>
      <c r="C17" s="15" t="s">
        <v>862</v>
      </c>
      <c r="D17" s="28"/>
      <c r="E17" s="15"/>
      <c r="F17" s="15" t="s">
        <v>799</v>
      </c>
    </row>
    <row r="18" spans="1:6" ht="29" hidden="1" outlineLevel="4" x14ac:dyDescent="0.35">
      <c r="A18" s="46" t="s">
        <v>800</v>
      </c>
      <c r="B18" s="47">
        <v>5</v>
      </c>
      <c r="C18" s="45" t="s">
        <v>801</v>
      </c>
      <c r="D18" s="81"/>
      <c r="E18" s="45"/>
      <c r="F18" s="45" t="s">
        <v>802</v>
      </c>
    </row>
    <row r="19" spans="1:6" ht="43.5" hidden="1" outlineLevel="4" x14ac:dyDescent="0.35">
      <c r="A19" s="46" t="s">
        <v>803</v>
      </c>
      <c r="B19" s="47">
        <v>5</v>
      </c>
      <c r="C19" s="45" t="s">
        <v>804</v>
      </c>
      <c r="D19" s="81"/>
      <c r="E19" s="45"/>
      <c r="F19" s="45" t="s">
        <v>805</v>
      </c>
    </row>
    <row r="20" spans="1:6" ht="29" hidden="1" outlineLevel="4" x14ac:dyDescent="0.35">
      <c r="A20" s="46" t="s">
        <v>806</v>
      </c>
      <c r="B20" s="47">
        <v>5</v>
      </c>
      <c r="C20" s="45" t="s">
        <v>807</v>
      </c>
      <c r="D20" s="81"/>
      <c r="E20" s="45"/>
      <c r="F20" s="45" t="s">
        <v>808</v>
      </c>
    </row>
    <row r="21" spans="1:6" hidden="1" outlineLevel="4" x14ac:dyDescent="0.35">
      <c r="A21" s="46" t="s">
        <v>809</v>
      </c>
      <c r="B21" s="47">
        <v>5</v>
      </c>
      <c r="C21" s="45" t="s">
        <v>810</v>
      </c>
      <c r="D21" s="81"/>
      <c r="E21" s="45"/>
      <c r="F21" s="45" t="s">
        <v>811</v>
      </c>
    </row>
    <row r="22" spans="1:6" ht="43.5" hidden="1" outlineLevel="4" x14ac:dyDescent="0.35">
      <c r="A22" s="46" t="s">
        <v>812</v>
      </c>
      <c r="B22" s="47">
        <v>5</v>
      </c>
      <c r="C22" s="45" t="s">
        <v>813</v>
      </c>
      <c r="D22" s="81"/>
      <c r="E22" s="45"/>
      <c r="F22" s="45" t="s">
        <v>814</v>
      </c>
    </row>
    <row r="23" spans="1:6" hidden="1" outlineLevel="3" x14ac:dyDescent="0.35">
      <c r="A23" s="13" t="s">
        <v>815</v>
      </c>
      <c r="B23" s="14">
        <v>4</v>
      </c>
      <c r="C23" s="15" t="s">
        <v>816</v>
      </c>
      <c r="D23" s="28"/>
      <c r="E23" s="15"/>
      <c r="F23" s="15" t="s">
        <v>817</v>
      </c>
    </row>
    <row r="24" spans="1:6" ht="43.5" hidden="1" outlineLevel="3" x14ac:dyDescent="0.35">
      <c r="A24" s="13" t="s">
        <v>818</v>
      </c>
      <c r="B24" s="14">
        <v>4</v>
      </c>
      <c r="C24" s="15" t="s">
        <v>819</v>
      </c>
      <c r="D24" s="28"/>
      <c r="E24" s="15"/>
      <c r="F24" s="15" t="s">
        <v>820</v>
      </c>
    </row>
    <row r="25" spans="1:6" ht="58" outlineLevel="2" collapsed="1" x14ac:dyDescent="0.35">
      <c r="A25" s="13" t="s">
        <v>821</v>
      </c>
      <c r="B25" s="14">
        <v>3</v>
      </c>
      <c r="C25" s="15" t="s">
        <v>822</v>
      </c>
      <c r="D25" s="28">
        <v>3513.1142359393807</v>
      </c>
      <c r="E25" s="16"/>
      <c r="F25" s="15" t="s">
        <v>823</v>
      </c>
    </row>
    <row r="26" spans="1:6" hidden="1" outlineLevel="3" x14ac:dyDescent="0.35">
      <c r="A26" s="13" t="s">
        <v>824</v>
      </c>
      <c r="B26" s="14">
        <v>4</v>
      </c>
      <c r="C26" s="15" t="s">
        <v>825</v>
      </c>
      <c r="D26" s="28"/>
      <c r="E26" s="15"/>
      <c r="F26" s="15" t="s">
        <v>826</v>
      </c>
    </row>
    <row r="27" spans="1:6" ht="29" hidden="1" outlineLevel="3" x14ac:dyDescent="0.35">
      <c r="A27" s="13" t="s">
        <v>827</v>
      </c>
      <c r="B27" s="14">
        <v>4</v>
      </c>
      <c r="C27" s="15" t="s">
        <v>828</v>
      </c>
      <c r="D27" s="28"/>
      <c r="E27" s="15"/>
      <c r="F27" s="15" t="s">
        <v>829</v>
      </c>
    </row>
    <row r="28" spans="1:6" ht="43.5" hidden="1" outlineLevel="4" x14ac:dyDescent="0.35">
      <c r="A28" s="13" t="s">
        <v>830</v>
      </c>
      <c r="B28" s="47">
        <v>5</v>
      </c>
      <c r="C28" s="45" t="s">
        <v>831</v>
      </c>
      <c r="D28" s="81"/>
      <c r="E28" s="45"/>
      <c r="F28" s="45" t="s">
        <v>747</v>
      </c>
    </row>
    <row r="29" spans="1:6" ht="29" hidden="1" outlineLevel="5" x14ac:dyDescent="0.35">
      <c r="A29" s="46" t="s">
        <v>748</v>
      </c>
      <c r="B29" s="47">
        <v>6</v>
      </c>
      <c r="C29" s="48" t="s">
        <v>749</v>
      </c>
      <c r="D29" s="82"/>
      <c r="E29" s="48"/>
      <c r="F29" s="49" t="s">
        <v>750</v>
      </c>
    </row>
    <row r="30" spans="1:6" hidden="1" outlineLevel="5" x14ac:dyDescent="0.35">
      <c r="A30" s="46" t="s">
        <v>751</v>
      </c>
      <c r="B30" s="47">
        <v>6</v>
      </c>
      <c r="C30" s="48" t="s">
        <v>752</v>
      </c>
      <c r="D30" s="82"/>
      <c r="E30" s="48"/>
      <c r="F30" s="49" t="s">
        <v>753</v>
      </c>
    </row>
    <row r="31" spans="1:6" hidden="1" outlineLevel="5" x14ac:dyDescent="0.35">
      <c r="A31" s="46" t="s">
        <v>754</v>
      </c>
      <c r="B31" s="47">
        <v>6</v>
      </c>
      <c r="C31" s="48" t="s">
        <v>755</v>
      </c>
      <c r="D31" s="82"/>
      <c r="E31" s="48"/>
      <c r="F31" s="49" t="s">
        <v>756</v>
      </c>
    </row>
    <row r="32" spans="1:6" ht="29" hidden="1" outlineLevel="5" x14ac:dyDescent="0.35">
      <c r="A32" s="46" t="s">
        <v>757</v>
      </c>
      <c r="B32" s="47">
        <v>6</v>
      </c>
      <c r="C32" s="48" t="s">
        <v>758</v>
      </c>
      <c r="D32" s="82"/>
      <c r="E32" s="48"/>
      <c r="F32" s="49" t="s">
        <v>759</v>
      </c>
    </row>
    <row r="33" spans="1:6" ht="29" hidden="1" outlineLevel="5" x14ac:dyDescent="0.35">
      <c r="A33" s="46" t="s">
        <v>760</v>
      </c>
      <c r="B33" s="47">
        <v>6</v>
      </c>
      <c r="C33" s="48" t="s">
        <v>761</v>
      </c>
      <c r="D33" s="82"/>
      <c r="E33" s="48"/>
      <c r="F33" s="49" t="s">
        <v>762</v>
      </c>
    </row>
    <row r="34" spans="1:6" hidden="1" outlineLevel="5" x14ac:dyDescent="0.35">
      <c r="A34" s="46" t="s">
        <v>763</v>
      </c>
      <c r="B34" s="47">
        <v>6</v>
      </c>
      <c r="C34" s="48" t="s">
        <v>764</v>
      </c>
      <c r="D34" s="82"/>
      <c r="E34" s="48"/>
      <c r="F34" s="49" t="s">
        <v>765</v>
      </c>
    </row>
    <row r="35" spans="1:6" ht="29" hidden="1" outlineLevel="3" x14ac:dyDescent="0.35">
      <c r="A35" s="13" t="s">
        <v>766</v>
      </c>
      <c r="B35" s="14">
        <v>4</v>
      </c>
      <c r="C35" s="15" t="s">
        <v>767</v>
      </c>
      <c r="D35" s="28"/>
      <c r="E35" s="15"/>
      <c r="F35" s="15" t="s">
        <v>768</v>
      </c>
    </row>
    <row r="36" spans="1:6" hidden="1" outlineLevel="4" x14ac:dyDescent="0.35">
      <c r="A36" s="13" t="s">
        <v>769</v>
      </c>
      <c r="B36" s="47">
        <v>5</v>
      </c>
      <c r="C36" s="45" t="s">
        <v>770</v>
      </c>
      <c r="D36" s="81"/>
      <c r="E36" s="45"/>
      <c r="F36" s="45" t="s">
        <v>771</v>
      </c>
    </row>
    <row r="37" spans="1:6" hidden="1" outlineLevel="4" x14ac:dyDescent="0.35">
      <c r="A37" s="13" t="s">
        <v>772</v>
      </c>
      <c r="B37" s="47">
        <v>5</v>
      </c>
      <c r="C37" s="45" t="s">
        <v>773</v>
      </c>
      <c r="D37" s="81"/>
      <c r="E37" s="45"/>
      <c r="F37" s="45" t="s">
        <v>774</v>
      </c>
    </row>
    <row r="38" spans="1:6" hidden="1" outlineLevel="3" x14ac:dyDescent="0.35">
      <c r="A38" s="46" t="s">
        <v>775</v>
      </c>
      <c r="B38" s="14">
        <v>4</v>
      </c>
      <c r="C38" s="15" t="s">
        <v>776</v>
      </c>
      <c r="D38" s="28"/>
      <c r="E38" s="15"/>
      <c r="F38" s="15" t="s">
        <v>777</v>
      </c>
    </row>
    <row r="39" spans="1:6" hidden="1" outlineLevel="4" x14ac:dyDescent="0.35">
      <c r="A39" s="13" t="s">
        <v>778</v>
      </c>
      <c r="B39" s="47">
        <v>5</v>
      </c>
      <c r="C39" s="45" t="s">
        <v>779</v>
      </c>
      <c r="D39" s="81"/>
      <c r="E39" s="45"/>
      <c r="F39" s="45" t="s">
        <v>780</v>
      </c>
    </row>
    <row r="40" spans="1:6" hidden="1" outlineLevel="5" x14ac:dyDescent="0.35">
      <c r="A40" s="46" t="s">
        <v>781</v>
      </c>
      <c r="B40" s="47">
        <v>6</v>
      </c>
      <c r="C40" s="48" t="s">
        <v>764</v>
      </c>
      <c r="D40" s="82"/>
      <c r="E40" s="48"/>
      <c r="F40" s="49" t="s">
        <v>782</v>
      </c>
    </row>
    <row r="41" spans="1:6" hidden="1" outlineLevel="5" x14ac:dyDescent="0.35">
      <c r="A41" s="46" t="s">
        <v>783</v>
      </c>
      <c r="B41" s="47">
        <v>6</v>
      </c>
      <c r="C41" s="48" t="s">
        <v>784</v>
      </c>
      <c r="D41" s="82"/>
      <c r="E41" s="48"/>
      <c r="F41" s="49" t="s">
        <v>785</v>
      </c>
    </row>
    <row r="42" spans="1:6" ht="29" hidden="1" outlineLevel="5" x14ac:dyDescent="0.35">
      <c r="A42" s="46" t="s">
        <v>786</v>
      </c>
      <c r="B42" s="47">
        <v>6</v>
      </c>
      <c r="C42" s="48" t="s">
        <v>787</v>
      </c>
      <c r="D42" s="82"/>
      <c r="E42" s="48"/>
      <c r="F42" s="49" t="s">
        <v>788</v>
      </c>
    </row>
    <row r="43" spans="1:6" hidden="1" outlineLevel="5" x14ac:dyDescent="0.35">
      <c r="A43" s="46" t="s">
        <v>789</v>
      </c>
      <c r="B43" s="47">
        <v>6</v>
      </c>
      <c r="C43" s="48" t="s">
        <v>758</v>
      </c>
      <c r="D43" s="82"/>
      <c r="E43" s="48"/>
      <c r="F43" s="49" t="s">
        <v>790</v>
      </c>
    </row>
    <row r="44" spans="1:6" hidden="1" outlineLevel="5" x14ac:dyDescent="0.35">
      <c r="A44" s="46" t="s">
        <v>791</v>
      </c>
      <c r="B44" s="47">
        <v>6</v>
      </c>
      <c r="C44" s="48" t="s">
        <v>792</v>
      </c>
      <c r="D44" s="82"/>
      <c r="E44" s="48"/>
      <c r="F44" s="49" t="s">
        <v>793</v>
      </c>
    </row>
    <row r="45" spans="1:6" hidden="1" outlineLevel="5" x14ac:dyDescent="0.35">
      <c r="A45" s="46" t="s">
        <v>794</v>
      </c>
      <c r="B45" s="47">
        <v>6</v>
      </c>
      <c r="C45" s="48" t="s">
        <v>795</v>
      </c>
      <c r="D45" s="82"/>
      <c r="E45" s="48"/>
      <c r="F45" s="49" t="s">
        <v>796</v>
      </c>
    </row>
    <row r="46" spans="1:6" ht="43.5" hidden="1" outlineLevel="3" x14ac:dyDescent="0.35">
      <c r="A46" s="46" t="s">
        <v>797</v>
      </c>
      <c r="B46" s="14">
        <v>4</v>
      </c>
      <c r="C46" s="15" t="s">
        <v>798</v>
      </c>
      <c r="D46" s="28"/>
      <c r="E46" s="15"/>
      <c r="F46" s="15" t="s">
        <v>713</v>
      </c>
    </row>
    <row r="47" spans="1:6" ht="58" hidden="1" outlineLevel="4" x14ac:dyDescent="0.35">
      <c r="A47" s="46" t="s">
        <v>714</v>
      </c>
      <c r="B47" s="47">
        <v>5</v>
      </c>
      <c r="C47" s="45" t="s">
        <v>715</v>
      </c>
      <c r="D47" s="81"/>
      <c r="E47" s="45"/>
      <c r="F47" s="45" t="s">
        <v>716</v>
      </c>
    </row>
    <row r="48" spans="1:6" ht="58" hidden="1" outlineLevel="4" x14ac:dyDescent="0.35">
      <c r="A48" s="46" t="s">
        <v>717</v>
      </c>
      <c r="B48" s="47">
        <v>5</v>
      </c>
      <c r="C48" s="45" t="s">
        <v>718</v>
      </c>
      <c r="D48" s="81"/>
      <c r="E48" s="45"/>
      <c r="F48" s="45" t="s">
        <v>719</v>
      </c>
    </row>
    <row r="49" spans="1:6" ht="29" hidden="1" outlineLevel="4" x14ac:dyDescent="0.35">
      <c r="A49" s="46" t="s">
        <v>720</v>
      </c>
      <c r="B49" s="47">
        <v>5</v>
      </c>
      <c r="C49" s="45" t="s">
        <v>721</v>
      </c>
      <c r="D49" s="81"/>
      <c r="E49" s="45"/>
      <c r="F49" s="45" t="s">
        <v>722</v>
      </c>
    </row>
    <row r="50" spans="1:6" hidden="1" outlineLevel="3" x14ac:dyDescent="0.35">
      <c r="A50" s="13" t="s">
        <v>723</v>
      </c>
      <c r="B50" s="14">
        <v>4</v>
      </c>
      <c r="C50" s="15" t="s">
        <v>724</v>
      </c>
      <c r="D50" s="28"/>
      <c r="E50" s="15"/>
      <c r="F50" s="15" t="s">
        <v>725</v>
      </c>
    </row>
    <row r="51" spans="1:6" ht="29" hidden="1" outlineLevel="3" x14ac:dyDescent="0.35">
      <c r="A51" s="13" t="s">
        <v>726</v>
      </c>
      <c r="B51" s="14">
        <v>4</v>
      </c>
      <c r="C51" s="15" t="s">
        <v>727</v>
      </c>
      <c r="D51" s="28"/>
      <c r="E51" s="15"/>
      <c r="F51" s="15" t="s">
        <v>728</v>
      </c>
    </row>
    <row r="52" spans="1:6" ht="72.5" hidden="1" outlineLevel="4" x14ac:dyDescent="0.35">
      <c r="A52" s="46" t="s">
        <v>729</v>
      </c>
      <c r="B52" s="47">
        <v>5</v>
      </c>
      <c r="C52" s="45" t="s">
        <v>730</v>
      </c>
      <c r="D52" s="81"/>
      <c r="E52" s="45"/>
      <c r="F52" s="45" t="s">
        <v>731</v>
      </c>
    </row>
    <row r="53" spans="1:6" hidden="1" outlineLevel="4" x14ac:dyDescent="0.35">
      <c r="A53" s="46" t="s">
        <v>732</v>
      </c>
      <c r="B53" s="47">
        <v>5</v>
      </c>
      <c r="C53" s="45" t="s">
        <v>733</v>
      </c>
      <c r="D53" s="81"/>
      <c r="E53" s="45"/>
      <c r="F53" s="45" t="s">
        <v>734</v>
      </c>
    </row>
    <row r="54" spans="1:6" ht="29" hidden="1" outlineLevel="4" x14ac:dyDescent="0.35">
      <c r="A54" s="46" t="s">
        <v>735</v>
      </c>
      <c r="B54" s="47">
        <v>5</v>
      </c>
      <c r="C54" s="45" t="s">
        <v>736</v>
      </c>
      <c r="D54" s="81"/>
      <c r="E54" s="45"/>
      <c r="F54" s="45" t="s">
        <v>737</v>
      </c>
    </row>
    <row r="55" spans="1:6" hidden="1" outlineLevel="4" x14ac:dyDescent="0.35">
      <c r="A55" s="46" t="s">
        <v>738</v>
      </c>
      <c r="B55" s="47">
        <v>5</v>
      </c>
      <c r="C55" s="45" t="s">
        <v>739</v>
      </c>
      <c r="D55" s="81"/>
      <c r="E55" s="45"/>
      <c r="F55" s="45" t="s">
        <v>740</v>
      </c>
    </row>
    <row r="56" spans="1:6" hidden="1" outlineLevel="3" x14ac:dyDescent="0.35">
      <c r="A56" s="13" t="s">
        <v>741</v>
      </c>
      <c r="B56" s="14">
        <v>4</v>
      </c>
      <c r="C56" s="15" t="s">
        <v>742</v>
      </c>
      <c r="D56" s="28"/>
      <c r="E56" s="15"/>
      <c r="F56" s="15" t="s">
        <v>817</v>
      </c>
    </row>
    <row r="57" spans="1:6" ht="43.5" hidden="1" outlineLevel="3" x14ac:dyDescent="0.35">
      <c r="A57" s="13" t="s">
        <v>743</v>
      </c>
      <c r="B57" s="14">
        <v>4</v>
      </c>
      <c r="C57" s="15" t="s">
        <v>744</v>
      </c>
      <c r="D57" s="28"/>
      <c r="E57" s="15"/>
      <c r="F57" s="15" t="s">
        <v>745</v>
      </c>
    </row>
    <row r="58" spans="1:6" ht="43.5" outlineLevel="1" x14ac:dyDescent="0.35">
      <c r="A58" s="1">
        <v>1.2</v>
      </c>
      <c r="B58" s="14">
        <v>2</v>
      </c>
      <c r="C58" s="15" t="s">
        <v>746</v>
      </c>
      <c r="D58" s="28">
        <v>3314.4849846504403</v>
      </c>
      <c r="E58" s="16"/>
      <c r="F58" s="15" t="s">
        <v>684</v>
      </c>
    </row>
    <row r="59" spans="1:6" ht="58" outlineLevel="2" collapsed="1" x14ac:dyDescent="0.35">
      <c r="A59" t="s">
        <v>685</v>
      </c>
      <c r="B59" s="14">
        <v>3</v>
      </c>
      <c r="C59" s="15" t="s">
        <v>686</v>
      </c>
      <c r="D59" s="28">
        <v>13.251366120218579</v>
      </c>
      <c r="E59" s="16"/>
      <c r="F59" s="15" t="s">
        <v>687</v>
      </c>
    </row>
    <row r="60" spans="1:6" ht="29" hidden="1" outlineLevel="3" x14ac:dyDescent="0.35">
      <c r="A60" t="s">
        <v>688</v>
      </c>
      <c r="B60" s="14">
        <v>4</v>
      </c>
      <c r="C60" s="15" t="s">
        <v>689</v>
      </c>
      <c r="D60" s="28"/>
      <c r="E60" s="15"/>
      <c r="F60" s="15" t="s">
        <v>690</v>
      </c>
    </row>
    <row r="61" spans="1:6" ht="29" hidden="1" outlineLevel="4" x14ac:dyDescent="0.35">
      <c r="A61" t="s">
        <v>691</v>
      </c>
      <c r="B61" s="47">
        <v>5</v>
      </c>
      <c r="C61" s="45" t="s">
        <v>692</v>
      </c>
      <c r="D61" s="81"/>
      <c r="E61" s="45"/>
      <c r="F61" s="45" t="s">
        <v>693</v>
      </c>
    </row>
    <row r="62" spans="1:6" ht="29" hidden="1" outlineLevel="4" x14ac:dyDescent="0.35">
      <c r="A62" t="s">
        <v>694</v>
      </c>
      <c r="B62" s="47">
        <v>5</v>
      </c>
      <c r="C62" s="45" t="s">
        <v>695</v>
      </c>
      <c r="D62" s="81"/>
      <c r="E62" s="45"/>
      <c r="F62" s="45" t="s">
        <v>696</v>
      </c>
    </row>
    <row r="63" spans="1:6" ht="29" hidden="1" outlineLevel="4" x14ac:dyDescent="0.35">
      <c r="A63" t="s">
        <v>697</v>
      </c>
      <c r="B63" s="47">
        <v>5</v>
      </c>
      <c r="C63" s="45" t="s">
        <v>698</v>
      </c>
      <c r="D63" s="81"/>
      <c r="E63" s="45"/>
      <c r="F63" s="45" t="s">
        <v>699</v>
      </c>
    </row>
    <row r="64" spans="1:6" ht="29" hidden="1" outlineLevel="3" x14ac:dyDescent="0.35">
      <c r="A64" t="s">
        <v>700</v>
      </c>
      <c r="B64" s="14">
        <v>4</v>
      </c>
      <c r="C64" s="15" t="s">
        <v>701</v>
      </c>
      <c r="D64" s="28"/>
      <c r="E64" s="15"/>
      <c r="F64" s="15" t="s">
        <v>702</v>
      </c>
    </row>
    <row r="65" spans="1:6" ht="43.5" hidden="1" outlineLevel="3" x14ac:dyDescent="0.35">
      <c r="A65" t="s">
        <v>703</v>
      </c>
      <c r="B65" s="14">
        <v>4</v>
      </c>
      <c r="C65" s="15" t="s">
        <v>704</v>
      </c>
      <c r="D65" s="28"/>
      <c r="E65" s="15"/>
      <c r="F65" s="15" t="s">
        <v>705</v>
      </c>
    </row>
    <row r="66" spans="1:6" ht="43.5" hidden="1" outlineLevel="4" x14ac:dyDescent="0.35">
      <c r="A66" s="50" t="s">
        <v>706</v>
      </c>
      <c r="B66" s="47">
        <v>5</v>
      </c>
      <c r="C66" s="45" t="s">
        <v>707</v>
      </c>
      <c r="D66" s="81"/>
      <c r="E66" s="45"/>
      <c r="F66" s="45" t="s">
        <v>708</v>
      </c>
    </row>
    <row r="67" spans="1:6" ht="87" hidden="1" outlineLevel="4" x14ac:dyDescent="0.35">
      <c r="A67" s="50" t="s">
        <v>709</v>
      </c>
      <c r="B67" s="47">
        <v>5</v>
      </c>
      <c r="C67" s="45" t="s">
        <v>710</v>
      </c>
      <c r="D67" s="81"/>
      <c r="E67" s="45"/>
      <c r="F67" s="45" t="s">
        <v>711</v>
      </c>
    </row>
    <row r="68" spans="1:6" ht="43.5" hidden="1" outlineLevel="4" x14ac:dyDescent="0.35">
      <c r="A68" s="50" t="s">
        <v>712</v>
      </c>
      <c r="B68" s="47">
        <v>5</v>
      </c>
      <c r="C68" s="45" t="s">
        <v>657</v>
      </c>
      <c r="D68" s="81"/>
      <c r="E68" s="45"/>
      <c r="F68" s="45" t="s">
        <v>658</v>
      </c>
    </row>
    <row r="69" spans="1:6" ht="58" hidden="1" outlineLevel="3" x14ac:dyDescent="0.35">
      <c r="A69" t="s">
        <v>659</v>
      </c>
      <c r="B69" s="14">
        <v>4</v>
      </c>
      <c r="C69" s="15" t="s">
        <v>660</v>
      </c>
      <c r="D69" s="28"/>
      <c r="E69" s="15"/>
      <c r="F69" s="15" t="s">
        <v>661</v>
      </c>
    </row>
    <row r="70" spans="1:6" ht="43.5" hidden="1" outlineLevel="4" x14ac:dyDescent="0.35">
      <c r="A70" t="s">
        <v>662</v>
      </c>
      <c r="B70" s="47">
        <v>5</v>
      </c>
      <c r="C70" s="45" t="s">
        <v>663</v>
      </c>
      <c r="D70" s="81"/>
      <c r="E70" s="45"/>
      <c r="F70" s="45" t="s">
        <v>664</v>
      </c>
    </row>
    <row r="71" spans="1:6" ht="29" hidden="1" outlineLevel="4" x14ac:dyDescent="0.35">
      <c r="A71" t="s">
        <v>665</v>
      </c>
      <c r="B71" s="47">
        <v>5</v>
      </c>
      <c r="C71" s="45" t="s">
        <v>666</v>
      </c>
      <c r="D71" s="81"/>
      <c r="E71" s="45"/>
      <c r="F71" s="45" t="s">
        <v>667</v>
      </c>
    </row>
    <row r="72" spans="1:6" ht="43.5" hidden="1" outlineLevel="4" x14ac:dyDescent="0.35">
      <c r="A72" t="s">
        <v>668</v>
      </c>
      <c r="B72" s="47">
        <v>5</v>
      </c>
      <c r="C72" s="45" t="s">
        <v>669</v>
      </c>
      <c r="D72" s="81"/>
      <c r="E72" s="45"/>
      <c r="F72" s="45" t="s">
        <v>670</v>
      </c>
    </row>
    <row r="73" spans="1:6" ht="29" hidden="1" outlineLevel="4" x14ac:dyDescent="0.35">
      <c r="A73" t="s">
        <v>671</v>
      </c>
      <c r="B73" s="47">
        <v>5</v>
      </c>
      <c r="C73" s="45" t="s">
        <v>672</v>
      </c>
      <c r="D73" s="81"/>
      <c r="E73" s="45"/>
      <c r="F73" s="45" t="s">
        <v>673</v>
      </c>
    </row>
    <row r="74" spans="1:6" ht="58" hidden="1" outlineLevel="4" x14ac:dyDescent="0.35">
      <c r="A74" t="s">
        <v>674</v>
      </c>
      <c r="B74" s="47">
        <v>5</v>
      </c>
      <c r="C74" s="45" t="s">
        <v>675</v>
      </c>
      <c r="D74" s="81"/>
      <c r="E74" s="45"/>
      <c r="F74" s="45" t="s">
        <v>676</v>
      </c>
    </row>
    <row r="75" spans="1:6" ht="58" hidden="1" outlineLevel="4" x14ac:dyDescent="0.35">
      <c r="A75" t="s">
        <v>677</v>
      </c>
      <c r="B75" s="47">
        <v>5</v>
      </c>
      <c r="C75" s="45" t="s">
        <v>678</v>
      </c>
      <c r="D75" s="81"/>
      <c r="E75" s="45"/>
      <c r="F75" s="45" t="s">
        <v>679</v>
      </c>
    </row>
    <row r="76" spans="1:6" ht="29" hidden="1" outlineLevel="3" x14ac:dyDescent="0.35">
      <c r="A76" t="s">
        <v>680</v>
      </c>
      <c r="B76" s="14">
        <v>4</v>
      </c>
      <c r="C76" s="15" t="s">
        <v>681</v>
      </c>
      <c r="D76" s="28"/>
      <c r="E76" s="15"/>
      <c r="F76" s="15" t="s">
        <v>682</v>
      </c>
    </row>
    <row r="77" spans="1:6" ht="87" hidden="1" outlineLevel="4" x14ac:dyDescent="0.35">
      <c r="A77" s="50" t="s">
        <v>683</v>
      </c>
      <c r="B77" s="47">
        <v>5</v>
      </c>
      <c r="C77" s="45" t="s">
        <v>630</v>
      </c>
      <c r="D77" s="81"/>
      <c r="E77" s="45"/>
      <c r="F77" s="45" t="s">
        <v>631</v>
      </c>
    </row>
    <row r="78" spans="1:6" ht="58" hidden="1" outlineLevel="4" x14ac:dyDescent="0.35">
      <c r="A78" s="50" t="s">
        <v>632</v>
      </c>
      <c r="B78" s="47">
        <v>5</v>
      </c>
      <c r="C78" s="45" t="s">
        <v>633</v>
      </c>
      <c r="D78" s="81"/>
      <c r="E78" s="45"/>
      <c r="F78" s="45" t="s">
        <v>634</v>
      </c>
    </row>
    <row r="79" spans="1:6" ht="29" hidden="1" outlineLevel="4" x14ac:dyDescent="0.35">
      <c r="A79" s="50" t="s">
        <v>635</v>
      </c>
      <c r="B79" s="47">
        <v>5</v>
      </c>
      <c r="C79" s="45" t="s">
        <v>636</v>
      </c>
      <c r="D79" s="81"/>
      <c r="E79" s="45"/>
      <c r="F79" s="45" t="s">
        <v>637</v>
      </c>
    </row>
    <row r="80" spans="1:6" ht="29" hidden="1" outlineLevel="3" x14ac:dyDescent="0.35">
      <c r="A80" t="s">
        <v>638</v>
      </c>
      <c r="B80" s="14">
        <v>4</v>
      </c>
      <c r="C80" s="15" t="s">
        <v>639</v>
      </c>
      <c r="D80" s="28"/>
      <c r="E80" s="15"/>
      <c r="F80" s="15" t="s">
        <v>640</v>
      </c>
    </row>
    <row r="81" spans="1:6" ht="29" hidden="1" outlineLevel="4" x14ac:dyDescent="0.35">
      <c r="A81" s="50" t="s">
        <v>641</v>
      </c>
      <c r="B81" s="47">
        <v>5</v>
      </c>
      <c r="C81" s="45" t="s">
        <v>642</v>
      </c>
      <c r="D81" s="81"/>
      <c r="E81" s="45"/>
      <c r="F81" s="45" t="s">
        <v>643</v>
      </c>
    </row>
    <row r="82" spans="1:6" ht="58" hidden="1" outlineLevel="4" x14ac:dyDescent="0.35">
      <c r="A82" s="50" t="s">
        <v>644</v>
      </c>
      <c r="B82" s="47">
        <v>5</v>
      </c>
      <c r="C82" s="45" t="s">
        <v>645</v>
      </c>
      <c r="D82" s="81"/>
      <c r="E82" s="45"/>
      <c r="F82" s="45" t="s">
        <v>646</v>
      </c>
    </row>
    <row r="83" spans="1:6" ht="43.5" hidden="1" outlineLevel="4" x14ac:dyDescent="0.35">
      <c r="A83" s="50" t="s">
        <v>647</v>
      </c>
      <c r="B83" s="47">
        <v>5</v>
      </c>
      <c r="C83" s="45" t="s">
        <v>648</v>
      </c>
      <c r="D83" s="81"/>
      <c r="E83" s="45"/>
      <c r="F83" s="45" t="s">
        <v>649</v>
      </c>
    </row>
    <row r="84" spans="1:6" ht="58" hidden="1" outlineLevel="4" x14ac:dyDescent="0.35">
      <c r="A84" s="50" t="s">
        <v>650</v>
      </c>
      <c r="B84" s="47">
        <v>5</v>
      </c>
      <c r="C84" s="45" t="s">
        <v>651</v>
      </c>
      <c r="D84" s="81"/>
      <c r="E84" s="45"/>
      <c r="F84" s="45" t="s">
        <v>652</v>
      </c>
    </row>
    <row r="85" spans="1:6" ht="60.75" hidden="1" customHeight="1" outlineLevel="3" x14ac:dyDescent="0.35">
      <c r="A85" t="s">
        <v>653</v>
      </c>
      <c r="B85" s="14">
        <v>4</v>
      </c>
      <c r="C85" s="15" t="s">
        <v>654</v>
      </c>
      <c r="D85" s="28"/>
      <c r="E85" s="15"/>
      <c r="F85" s="15" t="s">
        <v>655</v>
      </c>
    </row>
    <row r="86" spans="1:6" ht="72.5" hidden="1" outlineLevel="4" x14ac:dyDescent="0.35">
      <c r="A86" s="50" t="s">
        <v>656</v>
      </c>
      <c r="B86" s="47">
        <v>5</v>
      </c>
      <c r="C86" s="45" t="s">
        <v>595</v>
      </c>
      <c r="D86" s="81"/>
      <c r="E86" s="45"/>
      <c r="F86" s="45" t="s">
        <v>596</v>
      </c>
    </row>
    <row r="87" spans="1:6" ht="43.5" hidden="1" outlineLevel="4" x14ac:dyDescent="0.35">
      <c r="A87" s="50" t="s">
        <v>597</v>
      </c>
      <c r="B87" s="47">
        <v>5</v>
      </c>
      <c r="C87" s="45" t="s">
        <v>598</v>
      </c>
      <c r="D87" s="81"/>
      <c r="E87" s="45"/>
      <c r="F87" s="45" t="s">
        <v>599</v>
      </c>
    </row>
    <row r="88" spans="1:6" ht="29" hidden="1" outlineLevel="4" x14ac:dyDescent="0.35">
      <c r="A88" s="50" t="s">
        <v>600</v>
      </c>
      <c r="B88" s="47">
        <v>5</v>
      </c>
      <c r="C88" s="45" t="s">
        <v>601</v>
      </c>
      <c r="D88" s="81"/>
      <c r="E88" s="45"/>
      <c r="F88" s="45" t="s">
        <v>602</v>
      </c>
    </row>
    <row r="89" spans="1:6" ht="29" hidden="1" outlineLevel="4" x14ac:dyDescent="0.35">
      <c r="A89" s="50" t="s">
        <v>603</v>
      </c>
      <c r="B89" s="47">
        <v>5</v>
      </c>
      <c r="C89" s="45" t="s">
        <v>604</v>
      </c>
      <c r="D89" s="81"/>
      <c r="E89" s="45"/>
      <c r="F89" s="45" t="s">
        <v>605</v>
      </c>
    </row>
    <row r="90" spans="1:6" ht="29" outlineLevel="2" collapsed="1" x14ac:dyDescent="0.35">
      <c r="A90" t="s">
        <v>606</v>
      </c>
      <c r="B90" s="14">
        <v>3</v>
      </c>
      <c r="C90" s="15" t="s">
        <v>607</v>
      </c>
      <c r="D90" s="28">
        <v>2.7322404371584699</v>
      </c>
      <c r="E90" s="16"/>
      <c r="F90" s="15" t="s">
        <v>608</v>
      </c>
    </row>
    <row r="91" spans="1:6" hidden="1" outlineLevel="3" x14ac:dyDescent="0.35">
      <c r="A91" t="s">
        <v>609</v>
      </c>
      <c r="B91" s="14">
        <v>4</v>
      </c>
      <c r="C91" s="15" t="s">
        <v>610</v>
      </c>
      <c r="D91" s="28"/>
      <c r="E91" s="15"/>
      <c r="F91" s="15" t="s">
        <v>611</v>
      </c>
    </row>
    <row r="92" spans="1:6" ht="29" hidden="1" outlineLevel="3" x14ac:dyDescent="0.35">
      <c r="A92" t="s">
        <v>612</v>
      </c>
      <c r="B92" s="14">
        <v>4</v>
      </c>
      <c r="C92" s="15" t="s">
        <v>613</v>
      </c>
      <c r="D92" s="28"/>
      <c r="E92" s="15"/>
      <c r="F92" s="15" t="s">
        <v>614</v>
      </c>
    </row>
    <row r="93" spans="1:6" hidden="1" outlineLevel="3" x14ac:dyDescent="0.35">
      <c r="A93" t="s">
        <v>615</v>
      </c>
      <c r="B93" s="14">
        <v>4</v>
      </c>
      <c r="C93" s="15" t="s">
        <v>616</v>
      </c>
      <c r="D93" s="28"/>
      <c r="E93" s="15"/>
      <c r="F93" s="15" t="s">
        <v>617</v>
      </c>
    </row>
    <row r="94" spans="1:6" ht="29" hidden="1" outlineLevel="4" x14ac:dyDescent="0.35">
      <c r="A94" s="50" t="s">
        <v>618</v>
      </c>
      <c r="B94" s="47">
        <v>5</v>
      </c>
      <c r="C94" s="45" t="s">
        <v>645</v>
      </c>
      <c r="D94" s="81"/>
      <c r="E94" s="45"/>
      <c r="F94" s="45" t="s">
        <v>619</v>
      </c>
    </row>
    <row r="95" spans="1:6" ht="43.5" hidden="1" outlineLevel="4" x14ac:dyDescent="0.35">
      <c r="A95" s="50" t="s">
        <v>620</v>
      </c>
      <c r="B95" s="47">
        <v>5</v>
      </c>
      <c r="C95" s="45" t="s">
        <v>621</v>
      </c>
      <c r="D95" s="81"/>
      <c r="E95" s="45"/>
      <c r="F95" s="45" t="s">
        <v>622</v>
      </c>
    </row>
    <row r="96" spans="1:6" ht="29" hidden="1" outlineLevel="4" x14ac:dyDescent="0.35">
      <c r="A96" s="50" t="s">
        <v>623</v>
      </c>
      <c r="B96" s="47">
        <v>5</v>
      </c>
      <c r="C96" s="45" t="s">
        <v>624</v>
      </c>
      <c r="D96" s="81"/>
      <c r="E96" s="45"/>
      <c r="F96" s="45" t="s">
        <v>625</v>
      </c>
    </row>
    <row r="97" spans="1:6" ht="58" hidden="1" outlineLevel="3" x14ac:dyDescent="0.35">
      <c r="A97" t="s">
        <v>626</v>
      </c>
      <c r="B97" s="14">
        <v>4</v>
      </c>
      <c r="C97" s="15" t="s">
        <v>627</v>
      </c>
      <c r="D97" s="28"/>
      <c r="E97" s="15"/>
      <c r="F97" s="15" t="s">
        <v>628</v>
      </c>
    </row>
    <row r="98" spans="1:6" ht="43.5" hidden="1" outlineLevel="3" x14ac:dyDescent="0.35">
      <c r="A98" t="s">
        <v>629</v>
      </c>
      <c r="B98" s="14">
        <v>4</v>
      </c>
      <c r="C98" s="15" t="s">
        <v>558</v>
      </c>
      <c r="D98" s="28"/>
      <c r="E98" s="15"/>
      <c r="F98" s="15" t="s">
        <v>559</v>
      </c>
    </row>
    <row r="99" spans="1:6" ht="29" hidden="1" outlineLevel="4" x14ac:dyDescent="0.35">
      <c r="A99" s="46" t="s">
        <v>560</v>
      </c>
      <c r="B99" s="47">
        <v>5</v>
      </c>
      <c r="C99" s="45" t="s">
        <v>561</v>
      </c>
      <c r="D99" s="81"/>
      <c r="E99" s="45"/>
      <c r="F99" s="45" t="s">
        <v>562</v>
      </c>
    </row>
    <row r="100" spans="1:6" ht="29" hidden="1" outlineLevel="4" x14ac:dyDescent="0.35">
      <c r="A100" s="51" t="s">
        <v>563</v>
      </c>
      <c r="B100" s="47">
        <v>5</v>
      </c>
      <c r="C100" s="45" t="s">
        <v>564</v>
      </c>
      <c r="D100" s="81"/>
      <c r="E100" s="45"/>
      <c r="F100" s="45" t="s">
        <v>565</v>
      </c>
    </row>
    <row r="101" spans="1:6" ht="29" outlineLevel="2" collapsed="1" x14ac:dyDescent="0.35">
      <c r="A101" t="s">
        <v>566</v>
      </c>
      <c r="B101" s="14">
        <v>3</v>
      </c>
      <c r="C101" s="15" t="s">
        <v>567</v>
      </c>
      <c r="D101" s="28">
        <v>0</v>
      </c>
      <c r="E101" s="16"/>
      <c r="F101" s="15" t="s">
        <v>568</v>
      </c>
    </row>
    <row r="102" spans="1:6" ht="29" hidden="1" outlineLevel="3" x14ac:dyDescent="0.35">
      <c r="A102" t="s">
        <v>569</v>
      </c>
      <c r="B102" s="14">
        <v>4</v>
      </c>
      <c r="C102" s="15" t="s">
        <v>570</v>
      </c>
      <c r="D102" s="28"/>
      <c r="E102" s="15"/>
      <c r="F102" s="15" t="s">
        <v>571</v>
      </c>
    </row>
    <row r="103" spans="1:6" ht="43.5" hidden="1" outlineLevel="4" x14ac:dyDescent="0.35">
      <c r="A103" s="50" t="s">
        <v>572</v>
      </c>
      <c r="B103" s="47">
        <v>5</v>
      </c>
      <c r="C103" s="45" t="s">
        <v>573</v>
      </c>
      <c r="D103" s="81"/>
      <c r="E103" s="45"/>
      <c r="F103" s="45" t="s">
        <v>574</v>
      </c>
    </row>
    <row r="104" spans="1:6" ht="29" hidden="1" outlineLevel="4" x14ac:dyDescent="0.35">
      <c r="A104" s="52" t="s">
        <v>575</v>
      </c>
      <c r="B104" s="47">
        <v>5</v>
      </c>
      <c r="C104" s="45" t="s">
        <v>576</v>
      </c>
      <c r="D104" s="81"/>
      <c r="E104" s="45"/>
      <c r="F104" s="45" t="s">
        <v>577</v>
      </c>
    </row>
    <row r="105" spans="1:6" ht="29" hidden="1" outlineLevel="5" x14ac:dyDescent="0.35">
      <c r="A105" s="52" t="s">
        <v>578</v>
      </c>
      <c r="B105" s="47">
        <v>6</v>
      </c>
      <c r="C105" s="48" t="s">
        <v>579</v>
      </c>
      <c r="D105" s="82"/>
      <c r="E105" s="48"/>
      <c r="F105" s="49" t="s">
        <v>580</v>
      </c>
    </row>
    <row r="106" spans="1:6" ht="29" hidden="1" outlineLevel="5" x14ac:dyDescent="0.35">
      <c r="A106" s="52" t="s">
        <v>581</v>
      </c>
      <c r="B106" s="47">
        <v>6</v>
      </c>
      <c r="C106" s="48" t="s">
        <v>582</v>
      </c>
      <c r="D106" s="82"/>
      <c r="E106" s="48"/>
      <c r="F106" s="49" t="s">
        <v>583</v>
      </c>
    </row>
    <row r="107" spans="1:6" ht="29" hidden="1" outlineLevel="5" x14ac:dyDescent="0.35">
      <c r="A107" s="46" t="s">
        <v>584</v>
      </c>
      <c r="B107" s="47">
        <v>6</v>
      </c>
      <c r="C107" s="48" t="s">
        <v>585</v>
      </c>
      <c r="D107" s="82"/>
      <c r="E107" s="48"/>
      <c r="F107" s="49" t="s">
        <v>586</v>
      </c>
    </row>
    <row r="108" spans="1:6" ht="29" hidden="1" outlineLevel="5" x14ac:dyDescent="0.35">
      <c r="A108" s="46" t="s">
        <v>587</v>
      </c>
      <c r="B108" s="47">
        <v>6</v>
      </c>
      <c r="C108" s="48" t="s">
        <v>588</v>
      </c>
      <c r="D108" s="82"/>
      <c r="E108" s="48"/>
      <c r="F108" s="49" t="s">
        <v>589</v>
      </c>
    </row>
    <row r="109" spans="1:6" ht="29" hidden="1" outlineLevel="5" x14ac:dyDescent="0.35">
      <c r="A109" s="50" t="s">
        <v>590</v>
      </c>
      <c r="B109" s="47">
        <v>6</v>
      </c>
      <c r="C109" s="48" t="s">
        <v>591</v>
      </c>
      <c r="D109" s="82"/>
      <c r="E109" s="48"/>
      <c r="F109" s="49" t="s">
        <v>592</v>
      </c>
    </row>
    <row r="110" spans="1:6" ht="29" hidden="1" outlineLevel="4" x14ac:dyDescent="0.35">
      <c r="A110" s="50" t="s">
        <v>593</v>
      </c>
      <c r="B110" s="47">
        <v>5</v>
      </c>
      <c r="C110" s="45" t="s">
        <v>594</v>
      </c>
      <c r="D110" s="81"/>
      <c r="E110" s="45"/>
      <c r="F110" s="45" t="s">
        <v>518</v>
      </c>
    </row>
    <row r="111" spans="1:6" ht="29" hidden="1" outlineLevel="5" x14ac:dyDescent="0.35">
      <c r="A111" s="46" t="s">
        <v>519</v>
      </c>
      <c r="B111" s="47">
        <v>6</v>
      </c>
      <c r="C111" s="48" t="s">
        <v>520</v>
      </c>
      <c r="D111" s="82"/>
      <c r="E111" s="48"/>
      <c r="F111" s="49" t="s">
        <v>521</v>
      </c>
    </row>
    <row r="112" spans="1:6" ht="29" hidden="1" outlineLevel="5" x14ac:dyDescent="0.35">
      <c r="A112" s="46" t="s">
        <v>522</v>
      </c>
      <c r="B112" s="47">
        <v>6</v>
      </c>
      <c r="C112" s="48" t="s">
        <v>523</v>
      </c>
      <c r="D112" s="82"/>
      <c r="E112" s="48"/>
      <c r="F112" s="49" t="s">
        <v>524</v>
      </c>
    </row>
    <row r="113" spans="1:6" ht="29" hidden="1" outlineLevel="5" x14ac:dyDescent="0.35">
      <c r="A113" s="46" t="s">
        <v>525</v>
      </c>
      <c r="B113" s="47">
        <v>6</v>
      </c>
      <c r="C113" s="48" t="s">
        <v>526</v>
      </c>
      <c r="D113" s="82"/>
      <c r="E113" s="48"/>
      <c r="F113" s="49" t="s">
        <v>527</v>
      </c>
    </row>
    <row r="114" spans="1:6" ht="29" hidden="1" outlineLevel="5" x14ac:dyDescent="0.35">
      <c r="A114" s="46" t="s">
        <v>528</v>
      </c>
      <c r="B114" s="47">
        <v>6</v>
      </c>
      <c r="C114" s="48" t="s">
        <v>529</v>
      </c>
      <c r="D114" s="82"/>
      <c r="E114" s="48"/>
      <c r="F114" s="49" t="s">
        <v>530</v>
      </c>
    </row>
    <row r="115" spans="1:6" ht="29" hidden="1" outlineLevel="5" x14ac:dyDescent="0.35">
      <c r="A115" s="46" t="s">
        <v>531</v>
      </c>
      <c r="B115" s="47">
        <v>6</v>
      </c>
      <c r="C115" s="48" t="s">
        <v>532</v>
      </c>
      <c r="D115" s="82"/>
      <c r="E115" s="48"/>
      <c r="F115" s="49" t="s">
        <v>533</v>
      </c>
    </row>
    <row r="116" spans="1:6" ht="43.5" hidden="1" outlineLevel="5" x14ac:dyDescent="0.35">
      <c r="A116" s="50" t="s">
        <v>534</v>
      </c>
      <c r="B116" s="47">
        <v>6</v>
      </c>
      <c r="C116" s="48" t="s">
        <v>535</v>
      </c>
      <c r="D116" s="82"/>
      <c r="E116" s="48"/>
      <c r="F116" s="49" t="s">
        <v>536</v>
      </c>
    </row>
    <row r="117" spans="1:6" ht="29" hidden="1" outlineLevel="4" x14ac:dyDescent="0.35">
      <c r="A117" s="50" t="s">
        <v>537</v>
      </c>
      <c r="B117" s="47">
        <v>5</v>
      </c>
      <c r="C117" s="45" t="s">
        <v>538</v>
      </c>
      <c r="D117" s="81"/>
      <c r="E117" s="45"/>
      <c r="F117" s="45" t="s">
        <v>539</v>
      </c>
    </row>
    <row r="118" spans="1:6" ht="58" hidden="1" outlineLevel="3" x14ac:dyDescent="0.35">
      <c r="A118" t="s">
        <v>540</v>
      </c>
      <c r="B118" s="14">
        <v>4</v>
      </c>
      <c r="C118" s="15" t="s">
        <v>541</v>
      </c>
      <c r="D118" s="28"/>
      <c r="E118" s="15"/>
      <c r="F118" s="15" t="s">
        <v>542</v>
      </c>
    </row>
    <row r="119" spans="1:6" ht="43.5" hidden="1" outlineLevel="4" x14ac:dyDescent="0.35">
      <c r="A119" s="50" t="s">
        <v>543</v>
      </c>
      <c r="B119" s="47">
        <v>5</v>
      </c>
      <c r="C119" s="45" t="s">
        <v>544</v>
      </c>
      <c r="D119" s="81"/>
      <c r="E119" s="45"/>
      <c r="F119" s="45" t="s">
        <v>545</v>
      </c>
    </row>
    <row r="120" spans="1:6" ht="29" hidden="1" outlineLevel="4" x14ac:dyDescent="0.35">
      <c r="A120" s="50" t="s">
        <v>546</v>
      </c>
      <c r="B120" s="47">
        <v>5</v>
      </c>
      <c r="C120" s="45" t="s">
        <v>547</v>
      </c>
      <c r="D120" s="81"/>
      <c r="E120" s="45"/>
      <c r="F120" s="45" t="s">
        <v>577</v>
      </c>
    </row>
    <row r="121" spans="1:6" ht="29" hidden="1" outlineLevel="5" x14ac:dyDescent="0.35">
      <c r="A121" s="50" t="s">
        <v>548</v>
      </c>
      <c r="B121" s="47">
        <v>6</v>
      </c>
      <c r="C121" s="48" t="s">
        <v>579</v>
      </c>
      <c r="D121" s="82"/>
      <c r="E121" s="48"/>
      <c r="F121" s="49" t="s">
        <v>580</v>
      </c>
    </row>
    <row r="122" spans="1:6" ht="29" hidden="1" outlineLevel="5" x14ac:dyDescent="0.35">
      <c r="A122" s="53" t="s">
        <v>549</v>
      </c>
      <c r="B122" s="47">
        <v>6</v>
      </c>
      <c r="C122" s="48" t="s">
        <v>582</v>
      </c>
      <c r="D122" s="82"/>
      <c r="E122" s="48"/>
      <c r="F122" s="49" t="s">
        <v>583</v>
      </c>
    </row>
    <row r="123" spans="1:6" ht="29" hidden="1" outlineLevel="5" x14ac:dyDescent="0.35">
      <c r="A123" s="53" t="s">
        <v>550</v>
      </c>
      <c r="B123" s="47">
        <v>6</v>
      </c>
      <c r="C123" s="48" t="s">
        <v>585</v>
      </c>
      <c r="D123" s="82"/>
      <c r="E123" s="48"/>
      <c r="F123" s="49" t="s">
        <v>586</v>
      </c>
    </row>
    <row r="124" spans="1:6" ht="29" hidden="1" outlineLevel="5" x14ac:dyDescent="0.35">
      <c r="A124" s="50" t="s">
        <v>551</v>
      </c>
      <c r="B124" s="47">
        <v>6</v>
      </c>
      <c r="C124" s="48" t="s">
        <v>588</v>
      </c>
      <c r="D124" s="82"/>
      <c r="E124" s="48"/>
      <c r="F124" s="49" t="s">
        <v>589</v>
      </c>
    </row>
    <row r="125" spans="1:6" ht="29" hidden="1" outlineLevel="5" x14ac:dyDescent="0.35">
      <c r="A125" s="50" t="s">
        <v>552</v>
      </c>
      <c r="B125" s="47">
        <v>6</v>
      </c>
      <c r="C125" s="48" t="s">
        <v>591</v>
      </c>
      <c r="D125" s="82"/>
      <c r="E125" s="48"/>
      <c r="F125" s="49" t="s">
        <v>592</v>
      </c>
    </row>
    <row r="126" spans="1:6" ht="29" hidden="1" outlineLevel="4" x14ac:dyDescent="0.35">
      <c r="A126" s="50" t="s">
        <v>553</v>
      </c>
      <c r="B126" s="47">
        <v>5</v>
      </c>
      <c r="C126" s="45" t="s">
        <v>594</v>
      </c>
      <c r="D126" s="81"/>
      <c r="E126" s="45"/>
      <c r="F126" s="45" t="s">
        <v>554</v>
      </c>
    </row>
    <row r="127" spans="1:6" ht="29" hidden="1" outlineLevel="5" x14ac:dyDescent="0.35">
      <c r="A127" s="50" t="s">
        <v>555</v>
      </c>
      <c r="B127" s="47">
        <v>6</v>
      </c>
      <c r="C127" s="48" t="s">
        <v>520</v>
      </c>
      <c r="D127" s="82"/>
      <c r="E127" s="48"/>
      <c r="F127" s="49" t="s">
        <v>556</v>
      </c>
    </row>
    <row r="128" spans="1:6" ht="29" hidden="1" outlineLevel="5" x14ac:dyDescent="0.35">
      <c r="A128" s="46" t="s">
        <v>557</v>
      </c>
      <c r="B128" s="47">
        <v>6</v>
      </c>
      <c r="C128" s="48" t="s">
        <v>523</v>
      </c>
      <c r="D128" s="82"/>
      <c r="E128" s="48"/>
      <c r="F128" s="49" t="s">
        <v>524</v>
      </c>
    </row>
    <row r="129" spans="1:6" ht="29" hidden="1" outlineLevel="5" x14ac:dyDescent="0.35">
      <c r="A129" s="46" t="s">
        <v>478</v>
      </c>
      <c r="B129" s="47">
        <v>6</v>
      </c>
      <c r="C129" s="48" t="s">
        <v>526</v>
      </c>
      <c r="D129" s="82"/>
      <c r="E129" s="48"/>
      <c r="F129" s="49" t="s">
        <v>527</v>
      </c>
    </row>
    <row r="130" spans="1:6" ht="29" hidden="1" outlineLevel="5" x14ac:dyDescent="0.35">
      <c r="A130" s="46" t="s">
        <v>479</v>
      </c>
      <c r="B130" s="47">
        <v>6</v>
      </c>
      <c r="C130" s="48" t="s">
        <v>529</v>
      </c>
      <c r="D130" s="82"/>
      <c r="E130" s="48"/>
      <c r="F130" s="49" t="s">
        <v>530</v>
      </c>
    </row>
    <row r="131" spans="1:6" ht="29" hidden="1" outlineLevel="5" x14ac:dyDescent="0.35">
      <c r="A131" s="46" t="s">
        <v>480</v>
      </c>
      <c r="B131" s="47">
        <v>6</v>
      </c>
      <c r="C131" s="48" t="s">
        <v>532</v>
      </c>
      <c r="D131" s="82"/>
      <c r="E131" s="48"/>
      <c r="F131" s="49" t="s">
        <v>533</v>
      </c>
    </row>
    <row r="132" spans="1:6" ht="29" hidden="1" outlineLevel="4" x14ac:dyDescent="0.35">
      <c r="A132" s="50" t="s">
        <v>481</v>
      </c>
      <c r="B132" s="47">
        <v>5</v>
      </c>
      <c r="C132" s="45" t="s">
        <v>482</v>
      </c>
      <c r="D132" s="81"/>
      <c r="E132" s="45"/>
      <c r="F132" s="45" t="s">
        <v>483</v>
      </c>
    </row>
    <row r="133" spans="1:6" ht="58" hidden="1" outlineLevel="3" x14ac:dyDescent="0.35">
      <c r="A133" t="s">
        <v>484</v>
      </c>
      <c r="B133" s="14">
        <v>4</v>
      </c>
      <c r="C133" s="15" t="s">
        <v>485</v>
      </c>
      <c r="D133" s="28"/>
      <c r="E133" s="15"/>
      <c r="F133" s="15" t="s">
        <v>486</v>
      </c>
    </row>
    <row r="134" spans="1:6" ht="58" hidden="1" outlineLevel="4" x14ac:dyDescent="0.35">
      <c r="A134" s="46" t="s">
        <v>487</v>
      </c>
      <c r="B134" s="47">
        <v>5</v>
      </c>
      <c r="C134" s="45" t="s">
        <v>488</v>
      </c>
      <c r="D134" s="81"/>
      <c r="E134" s="45"/>
      <c r="F134" s="45" t="s">
        <v>489</v>
      </c>
    </row>
    <row r="135" spans="1:6" ht="29" hidden="1" outlineLevel="5" x14ac:dyDescent="0.35">
      <c r="A135" s="50" t="s">
        <v>490</v>
      </c>
      <c r="B135" s="47">
        <v>6</v>
      </c>
      <c r="C135" s="48" t="s">
        <v>491</v>
      </c>
      <c r="D135" s="82"/>
      <c r="E135" s="48"/>
      <c r="F135" s="49" t="s">
        <v>492</v>
      </c>
    </row>
    <row r="136" spans="1:6" hidden="1" outlineLevel="5" x14ac:dyDescent="0.35">
      <c r="A136" s="50" t="s">
        <v>493</v>
      </c>
      <c r="B136" s="47">
        <v>6</v>
      </c>
      <c r="C136" s="48" t="s">
        <v>494</v>
      </c>
      <c r="D136" s="82"/>
      <c r="E136" s="48"/>
      <c r="F136" s="49" t="s">
        <v>495</v>
      </c>
    </row>
    <row r="137" spans="1:6" ht="29" hidden="1" outlineLevel="5" x14ac:dyDescent="0.35">
      <c r="A137" s="50" t="s">
        <v>496</v>
      </c>
      <c r="B137" s="47">
        <v>6</v>
      </c>
      <c r="C137" s="48" t="s">
        <v>497</v>
      </c>
      <c r="D137" s="82"/>
      <c r="E137" s="48"/>
      <c r="F137" s="49" t="s">
        <v>498</v>
      </c>
    </row>
    <row r="138" spans="1:6" ht="29" hidden="1" outlineLevel="5" x14ac:dyDescent="0.35">
      <c r="A138" s="50" t="s">
        <v>499</v>
      </c>
      <c r="B138" s="47">
        <v>6</v>
      </c>
      <c r="C138" s="48" t="s">
        <v>500</v>
      </c>
      <c r="D138" s="82"/>
      <c r="E138" s="48"/>
      <c r="F138" s="49" t="s">
        <v>501</v>
      </c>
    </row>
    <row r="139" spans="1:6" hidden="1" outlineLevel="5" x14ac:dyDescent="0.35">
      <c r="A139" s="50" t="s">
        <v>502</v>
      </c>
      <c r="B139" s="47">
        <v>6</v>
      </c>
      <c r="C139" s="48" t="s">
        <v>503</v>
      </c>
      <c r="D139" s="82"/>
      <c r="E139" s="48"/>
      <c r="F139" s="49" t="s">
        <v>504</v>
      </c>
    </row>
    <row r="140" spans="1:6" ht="58" hidden="1" outlineLevel="5" x14ac:dyDescent="0.35">
      <c r="A140" s="50" t="s">
        <v>505</v>
      </c>
      <c r="B140" s="47">
        <v>6</v>
      </c>
      <c r="C140" s="48" t="s">
        <v>506</v>
      </c>
      <c r="D140" s="82"/>
      <c r="E140" s="48"/>
      <c r="F140" s="49" t="s">
        <v>507</v>
      </c>
    </row>
    <row r="141" spans="1:6" ht="29" hidden="1" outlineLevel="5" x14ac:dyDescent="0.35">
      <c r="A141" s="50" t="s">
        <v>508</v>
      </c>
      <c r="B141" s="47">
        <v>6</v>
      </c>
      <c r="C141" s="48" t="s">
        <v>509</v>
      </c>
      <c r="D141" s="82"/>
      <c r="E141" s="48"/>
      <c r="F141" s="49" t="s">
        <v>510</v>
      </c>
    </row>
    <row r="142" spans="1:6" ht="29" hidden="1" outlineLevel="4" x14ac:dyDescent="0.35">
      <c r="A142" s="50" t="s">
        <v>511</v>
      </c>
      <c r="B142" s="47">
        <v>5</v>
      </c>
      <c r="C142" s="45" t="s">
        <v>512</v>
      </c>
      <c r="D142" s="81"/>
      <c r="E142" s="45"/>
      <c r="F142" s="45" t="s">
        <v>513</v>
      </c>
    </row>
    <row r="143" spans="1:6" ht="29" hidden="1" outlineLevel="5" x14ac:dyDescent="0.35">
      <c r="A143" s="50" t="s">
        <v>514</v>
      </c>
      <c r="B143" s="47">
        <v>6</v>
      </c>
      <c r="C143" s="48" t="s">
        <v>515</v>
      </c>
      <c r="D143" s="82"/>
      <c r="E143" s="48"/>
      <c r="F143" s="49" t="s">
        <v>516</v>
      </c>
    </row>
    <row r="144" spans="1:6" ht="29" hidden="1" outlineLevel="5" x14ac:dyDescent="0.35">
      <c r="A144" s="50" t="s">
        <v>517</v>
      </c>
      <c r="B144" s="47">
        <v>6</v>
      </c>
      <c r="C144" s="48" t="s">
        <v>439</v>
      </c>
      <c r="D144" s="82"/>
      <c r="E144" s="48"/>
      <c r="F144" s="49" t="s">
        <v>440</v>
      </c>
    </row>
    <row r="145" spans="1:6" ht="29" hidden="1" outlineLevel="5" x14ac:dyDescent="0.35">
      <c r="A145" s="50" t="s">
        <v>441</v>
      </c>
      <c r="B145" s="47">
        <v>6</v>
      </c>
      <c r="C145" s="48" t="s">
        <v>442</v>
      </c>
      <c r="D145" s="82"/>
      <c r="E145" s="48"/>
      <c r="F145" s="49" t="s">
        <v>443</v>
      </c>
    </row>
    <row r="146" spans="1:6" ht="29" hidden="1" outlineLevel="5" x14ac:dyDescent="0.35">
      <c r="A146" s="50" t="s">
        <v>444</v>
      </c>
      <c r="B146" s="47">
        <v>6</v>
      </c>
      <c r="C146" s="48" t="s">
        <v>445</v>
      </c>
      <c r="D146" s="82"/>
      <c r="E146" s="48"/>
      <c r="F146" s="49" t="s">
        <v>446</v>
      </c>
    </row>
    <row r="147" spans="1:6" ht="58" hidden="1" outlineLevel="5" x14ac:dyDescent="0.35">
      <c r="A147" s="50" t="s">
        <v>447</v>
      </c>
      <c r="B147" s="47">
        <v>6</v>
      </c>
      <c r="C147" s="48" t="s">
        <v>448</v>
      </c>
      <c r="D147" s="82"/>
      <c r="E147" s="48"/>
      <c r="F147" s="49" t="s">
        <v>449</v>
      </c>
    </row>
    <row r="148" spans="1:6" ht="29" hidden="1" outlineLevel="5" x14ac:dyDescent="0.35">
      <c r="A148" s="50" t="s">
        <v>450</v>
      </c>
      <c r="B148" s="47">
        <v>6</v>
      </c>
      <c r="C148" s="48" t="s">
        <v>509</v>
      </c>
      <c r="D148" s="82"/>
      <c r="E148" s="48"/>
      <c r="F148" s="49" t="s">
        <v>510</v>
      </c>
    </row>
    <row r="149" spans="1:6" ht="29" hidden="1" outlineLevel="4" x14ac:dyDescent="0.35">
      <c r="A149" s="50" t="s">
        <v>451</v>
      </c>
      <c r="B149" s="47">
        <v>5</v>
      </c>
      <c r="C149" s="45" t="s">
        <v>452</v>
      </c>
      <c r="D149" s="81"/>
      <c r="E149" s="45"/>
      <c r="F149" s="45" t="s">
        <v>453</v>
      </c>
    </row>
    <row r="150" spans="1:6" ht="29" hidden="1" outlineLevel="5" x14ac:dyDescent="0.35">
      <c r="A150" s="50" t="s">
        <v>454</v>
      </c>
      <c r="B150" s="47">
        <v>6</v>
      </c>
      <c r="C150" s="48" t="s">
        <v>455</v>
      </c>
      <c r="D150" s="82"/>
      <c r="E150" s="48"/>
      <c r="F150" s="49" t="s">
        <v>456</v>
      </c>
    </row>
    <row r="151" spans="1:6" ht="29" hidden="1" outlineLevel="5" x14ac:dyDescent="0.35">
      <c r="A151" s="50" t="s">
        <v>457</v>
      </c>
      <c r="B151" s="47">
        <v>6</v>
      </c>
      <c r="C151" s="48" t="s">
        <v>458</v>
      </c>
      <c r="D151" s="82"/>
      <c r="E151" s="48"/>
      <c r="F151" s="49" t="s">
        <v>459</v>
      </c>
    </row>
    <row r="152" spans="1:6" ht="29" hidden="1" outlineLevel="5" x14ac:dyDescent="0.35">
      <c r="A152" s="50" t="s">
        <v>460</v>
      </c>
      <c r="B152" s="47">
        <v>6</v>
      </c>
      <c r="C152" s="48" t="s">
        <v>461</v>
      </c>
      <c r="D152" s="82"/>
      <c r="E152" s="48"/>
      <c r="F152" s="49" t="s">
        <v>462</v>
      </c>
    </row>
    <row r="153" spans="1:6" hidden="1" outlineLevel="5" x14ac:dyDescent="0.35">
      <c r="A153" s="50" t="s">
        <v>463</v>
      </c>
      <c r="B153" s="47">
        <v>6</v>
      </c>
      <c r="C153" s="48" t="s">
        <v>464</v>
      </c>
      <c r="D153" s="82"/>
      <c r="E153" s="48"/>
      <c r="F153" s="49" t="s">
        <v>465</v>
      </c>
    </row>
    <row r="154" spans="1:6" ht="29" hidden="1" outlineLevel="5" x14ac:dyDescent="0.35">
      <c r="A154" s="50" t="s">
        <v>466</v>
      </c>
      <c r="B154" s="47">
        <v>6</v>
      </c>
      <c r="C154" s="48" t="s">
        <v>467</v>
      </c>
      <c r="D154" s="82"/>
      <c r="E154" s="48"/>
      <c r="F154" s="49" t="s">
        <v>468</v>
      </c>
    </row>
    <row r="155" spans="1:6" hidden="1" outlineLevel="5" x14ac:dyDescent="0.35">
      <c r="A155" s="50" t="s">
        <v>469</v>
      </c>
      <c r="B155" s="47">
        <v>6</v>
      </c>
      <c r="C155" s="48" t="s">
        <v>470</v>
      </c>
      <c r="D155" s="82"/>
      <c r="E155" s="48"/>
      <c r="F155" s="49" t="s">
        <v>471</v>
      </c>
    </row>
    <row r="156" spans="1:6" ht="58" hidden="1" outlineLevel="5" x14ac:dyDescent="0.35">
      <c r="A156" s="50" t="s">
        <v>472</v>
      </c>
      <c r="B156" s="47">
        <v>6</v>
      </c>
      <c r="C156" s="48" t="s">
        <v>473</v>
      </c>
      <c r="D156" s="82"/>
      <c r="E156" s="48"/>
      <c r="F156" s="49" t="s">
        <v>507</v>
      </c>
    </row>
    <row r="157" spans="1:6" ht="29" hidden="1" outlineLevel="5" x14ac:dyDescent="0.35">
      <c r="A157" s="50" t="s">
        <v>474</v>
      </c>
      <c r="B157" s="47">
        <v>6</v>
      </c>
      <c r="C157" s="48" t="s">
        <v>509</v>
      </c>
      <c r="D157" s="82"/>
      <c r="E157" s="48"/>
      <c r="F157" s="49" t="s">
        <v>475</v>
      </c>
    </row>
    <row r="158" spans="1:6" ht="29" hidden="1" outlineLevel="4" x14ac:dyDescent="0.35">
      <c r="A158" s="50" t="s">
        <v>476</v>
      </c>
      <c r="B158" s="47">
        <v>5</v>
      </c>
      <c r="C158" s="45" t="s">
        <v>477</v>
      </c>
      <c r="D158" s="81"/>
      <c r="E158" s="45"/>
      <c r="F158" s="45" t="s">
        <v>401</v>
      </c>
    </row>
    <row r="159" spans="1:6" ht="29" hidden="1" outlineLevel="5" x14ac:dyDescent="0.35">
      <c r="A159" s="50" t="s">
        <v>402</v>
      </c>
      <c r="B159" s="47">
        <v>6</v>
      </c>
      <c r="C159" s="48" t="s">
        <v>403</v>
      </c>
      <c r="D159" s="82"/>
      <c r="E159" s="48"/>
      <c r="F159" s="49" t="s">
        <v>404</v>
      </c>
    </row>
    <row r="160" spans="1:6" hidden="1" outlineLevel="5" x14ac:dyDescent="0.35">
      <c r="A160" s="50" t="s">
        <v>405</v>
      </c>
      <c r="B160" s="47">
        <v>6</v>
      </c>
      <c r="C160" s="48" t="s">
        <v>406</v>
      </c>
      <c r="D160" s="82"/>
      <c r="E160" s="48"/>
      <c r="F160" s="49" t="s">
        <v>407</v>
      </c>
    </row>
    <row r="161" spans="1:6" hidden="1" outlineLevel="5" x14ac:dyDescent="0.35">
      <c r="A161" s="50" t="s">
        <v>408</v>
      </c>
      <c r="B161" s="47">
        <v>6</v>
      </c>
      <c r="C161" s="48" t="s">
        <v>409</v>
      </c>
      <c r="D161" s="82"/>
      <c r="E161" s="48"/>
      <c r="F161" s="49" t="s">
        <v>410</v>
      </c>
    </row>
    <row r="162" spans="1:6" ht="29" hidden="1" outlineLevel="5" x14ac:dyDescent="0.35">
      <c r="A162" s="50" t="s">
        <v>411</v>
      </c>
      <c r="B162" s="47">
        <v>6</v>
      </c>
      <c r="C162" s="48" t="s">
        <v>412</v>
      </c>
      <c r="D162" s="82"/>
      <c r="E162" s="48"/>
      <c r="F162" s="49" t="s">
        <v>413</v>
      </c>
    </row>
    <row r="163" spans="1:6" ht="58" hidden="1" outlineLevel="5" x14ac:dyDescent="0.35">
      <c r="A163" s="50" t="s">
        <v>414</v>
      </c>
      <c r="B163" s="47">
        <v>6</v>
      </c>
      <c r="C163" s="48" t="s">
        <v>415</v>
      </c>
      <c r="D163" s="82"/>
      <c r="E163" s="48"/>
      <c r="F163" s="49" t="s">
        <v>416</v>
      </c>
    </row>
    <row r="164" spans="1:6" ht="43.5" hidden="1" outlineLevel="5" x14ac:dyDescent="0.35">
      <c r="A164" s="50" t="s">
        <v>417</v>
      </c>
      <c r="B164" s="47">
        <v>6</v>
      </c>
      <c r="C164" s="48" t="s">
        <v>418</v>
      </c>
      <c r="D164" s="82"/>
      <c r="E164" s="48"/>
      <c r="F164" s="49" t="s">
        <v>419</v>
      </c>
    </row>
    <row r="165" spans="1:6" ht="29" hidden="1" outlineLevel="5" x14ac:dyDescent="0.35">
      <c r="A165" s="50" t="s">
        <v>420</v>
      </c>
      <c r="B165" s="47">
        <v>6</v>
      </c>
      <c r="C165" s="48" t="s">
        <v>509</v>
      </c>
      <c r="D165" s="82"/>
      <c r="E165" s="48"/>
      <c r="F165" s="49" t="s">
        <v>421</v>
      </c>
    </row>
    <row r="166" spans="1:6" ht="29" hidden="1" outlineLevel="3" x14ac:dyDescent="0.35">
      <c r="A166" t="s">
        <v>422</v>
      </c>
      <c r="B166" s="14">
        <v>4</v>
      </c>
      <c r="C166" s="15" t="s">
        <v>423</v>
      </c>
      <c r="D166" s="28"/>
      <c r="E166" s="15"/>
      <c r="F166" s="15" t="s">
        <v>424</v>
      </c>
    </row>
    <row r="167" spans="1:6" ht="29" hidden="1" outlineLevel="4" x14ac:dyDescent="0.35">
      <c r="A167" s="50" t="s">
        <v>425</v>
      </c>
      <c r="B167" s="47">
        <v>5</v>
      </c>
      <c r="C167" s="45" t="s">
        <v>426</v>
      </c>
      <c r="D167" s="81"/>
      <c r="E167" s="45"/>
      <c r="F167" s="45" t="s">
        <v>427</v>
      </c>
    </row>
    <row r="168" spans="1:6" ht="29" hidden="1" outlineLevel="4" x14ac:dyDescent="0.35">
      <c r="A168" s="50" t="s">
        <v>428</v>
      </c>
      <c r="B168" s="47">
        <v>5</v>
      </c>
      <c r="C168" s="45" t="s">
        <v>429</v>
      </c>
      <c r="D168" s="81"/>
      <c r="E168" s="45"/>
      <c r="F168" s="45" t="s">
        <v>430</v>
      </c>
    </row>
    <row r="169" spans="1:6" ht="29" hidden="1" outlineLevel="5" x14ac:dyDescent="0.35">
      <c r="A169" s="50" t="s">
        <v>431</v>
      </c>
      <c r="B169" s="47">
        <v>6</v>
      </c>
      <c r="C169" s="48" t="s">
        <v>432</v>
      </c>
      <c r="D169" s="82"/>
      <c r="E169" s="48"/>
      <c r="F169" s="49" t="s">
        <v>433</v>
      </c>
    </row>
    <row r="170" spans="1:6" ht="29" hidden="1" outlineLevel="5" x14ac:dyDescent="0.35">
      <c r="A170" s="50" t="s">
        <v>434</v>
      </c>
      <c r="B170" s="47">
        <v>6</v>
      </c>
      <c r="C170" s="48" t="s">
        <v>435</v>
      </c>
      <c r="D170" s="82"/>
      <c r="E170" s="48"/>
      <c r="F170" s="49" t="s">
        <v>436</v>
      </c>
    </row>
    <row r="171" spans="1:6" ht="29" hidden="1" outlineLevel="4" x14ac:dyDescent="0.35">
      <c r="A171" s="50" t="s">
        <v>437</v>
      </c>
      <c r="B171" s="47">
        <v>5</v>
      </c>
      <c r="C171" s="45" t="s">
        <v>438</v>
      </c>
      <c r="D171" s="81"/>
      <c r="E171" s="45"/>
      <c r="F171" s="45" t="s">
        <v>365</v>
      </c>
    </row>
    <row r="172" spans="1:6" hidden="1" outlineLevel="5" x14ac:dyDescent="0.35">
      <c r="A172" s="50" t="s">
        <v>366</v>
      </c>
      <c r="B172" s="47">
        <v>6</v>
      </c>
      <c r="C172" s="48" t="s">
        <v>367</v>
      </c>
      <c r="D172" s="82"/>
      <c r="E172" s="48"/>
      <c r="F172" s="49" t="s">
        <v>368</v>
      </c>
    </row>
    <row r="173" spans="1:6" hidden="1" outlineLevel="5" x14ac:dyDescent="0.35">
      <c r="A173" s="50" t="s">
        <v>369</v>
      </c>
      <c r="B173" s="47">
        <v>6</v>
      </c>
      <c r="C173" s="48" t="s">
        <v>370</v>
      </c>
      <c r="D173" s="82"/>
      <c r="E173" s="48"/>
      <c r="F173" s="49" t="s">
        <v>371</v>
      </c>
    </row>
    <row r="174" spans="1:6" ht="29" hidden="1" outlineLevel="5" x14ac:dyDescent="0.35">
      <c r="A174" s="50" t="s">
        <v>372</v>
      </c>
      <c r="B174" s="47">
        <v>6</v>
      </c>
      <c r="C174" s="48" t="s">
        <v>373</v>
      </c>
      <c r="D174" s="82"/>
      <c r="E174" s="48"/>
      <c r="F174" s="49" t="s">
        <v>374</v>
      </c>
    </row>
    <row r="175" spans="1:6" ht="29" hidden="1" outlineLevel="4" x14ac:dyDescent="0.35">
      <c r="A175" s="50" t="s">
        <v>375</v>
      </c>
      <c r="B175" s="47">
        <v>5</v>
      </c>
      <c r="C175" s="45" t="s">
        <v>376</v>
      </c>
      <c r="D175" s="81"/>
      <c r="E175" s="45"/>
      <c r="F175" s="45" t="s">
        <v>377</v>
      </c>
    </row>
    <row r="176" spans="1:6" ht="29" hidden="1" outlineLevel="5" x14ac:dyDescent="0.35">
      <c r="A176" s="50" t="s">
        <v>378</v>
      </c>
      <c r="B176" s="47">
        <v>6</v>
      </c>
      <c r="C176" s="48" t="s">
        <v>379</v>
      </c>
      <c r="D176" s="82"/>
      <c r="E176" s="48"/>
      <c r="F176" s="49" t="s">
        <v>380</v>
      </c>
    </row>
    <row r="177" spans="1:6" ht="58" hidden="1" outlineLevel="5" x14ac:dyDescent="0.35">
      <c r="A177" s="50" t="s">
        <v>381</v>
      </c>
      <c r="B177" s="47">
        <v>6</v>
      </c>
      <c r="C177" s="48" t="s">
        <v>382</v>
      </c>
      <c r="D177" s="82"/>
      <c r="E177" s="48"/>
      <c r="F177" s="49" t="s">
        <v>383</v>
      </c>
    </row>
    <row r="178" spans="1:6" ht="29" hidden="1" outlineLevel="5" x14ac:dyDescent="0.35">
      <c r="A178" s="50" t="s">
        <v>384</v>
      </c>
      <c r="B178" s="47">
        <v>6</v>
      </c>
      <c r="C178" s="48" t="s">
        <v>385</v>
      </c>
      <c r="D178" s="82"/>
      <c r="E178" s="48"/>
      <c r="F178" s="49" t="s">
        <v>386</v>
      </c>
    </row>
    <row r="179" spans="1:6" ht="43.5" hidden="1" outlineLevel="4" x14ac:dyDescent="0.35">
      <c r="A179" s="50" t="s">
        <v>387</v>
      </c>
      <c r="B179" s="47">
        <v>5</v>
      </c>
      <c r="C179" s="45" t="s">
        <v>388</v>
      </c>
      <c r="D179" s="81"/>
      <c r="E179" s="45"/>
      <c r="F179" s="45" t="s">
        <v>389</v>
      </c>
    </row>
    <row r="180" spans="1:6" ht="29" hidden="1" outlineLevel="5" x14ac:dyDescent="0.35">
      <c r="A180" s="50" t="s">
        <v>390</v>
      </c>
      <c r="B180" s="47">
        <v>6</v>
      </c>
      <c r="C180" s="48" t="s">
        <v>391</v>
      </c>
      <c r="D180" s="82"/>
      <c r="E180" s="48"/>
      <c r="F180" s="49" t="s">
        <v>392</v>
      </c>
    </row>
    <row r="181" spans="1:6" ht="29" hidden="1" outlineLevel="5" x14ac:dyDescent="0.35">
      <c r="A181" s="46" t="s">
        <v>393</v>
      </c>
      <c r="B181" s="47">
        <v>6</v>
      </c>
      <c r="C181" s="48" t="s">
        <v>394</v>
      </c>
      <c r="D181" s="82"/>
      <c r="E181" s="48"/>
      <c r="F181" s="49" t="s">
        <v>395</v>
      </c>
    </row>
    <row r="182" spans="1:6" ht="58" hidden="1" outlineLevel="5" x14ac:dyDescent="0.35">
      <c r="A182" s="50" t="s">
        <v>396</v>
      </c>
      <c r="B182" s="47">
        <v>6</v>
      </c>
      <c r="C182" s="48" t="s">
        <v>397</v>
      </c>
      <c r="D182" s="82"/>
      <c r="E182" s="48"/>
      <c r="F182" s="49" t="s">
        <v>398</v>
      </c>
    </row>
    <row r="183" spans="1:6" ht="43.5" hidden="1" outlineLevel="5" x14ac:dyDescent="0.35">
      <c r="A183" s="50" t="s">
        <v>399</v>
      </c>
      <c r="B183" s="47">
        <v>6</v>
      </c>
      <c r="C183" s="48" t="s">
        <v>400</v>
      </c>
      <c r="D183" s="82"/>
      <c r="E183" s="48"/>
      <c r="F183" s="49" t="s">
        <v>332</v>
      </c>
    </row>
    <row r="184" spans="1:6" ht="43.5" hidden="1" outlineLevel="4" x14ac:dyDescent="0.35">
      <c r="A184" s="50" t="s">
        <v>333</v>
      </c>
      <c r="B184" s="47">
        <v>5</v>
      </c>
      <c r="C184" s="45" t="s">
        <v>334</v>
      </c>
      <c r="D184" s="81"/>
      <c r="E184" s="45"/>
      <c r="F184" s="45" t="s">
        <v>335</v>
      </c>
    </row>
    <row r="185" spans="1:6" ht="29" outlineLevel="2" x14ac:dyDescent="0.35">
      <c r="A185" t="s">
        <v>336</v>
      </c>
      <c r="B185" s="14">
        <v>3</v>
      </c>
      <c r="C185" s="15" t="s">
        <v>337</v>
      </c>
      <c r="D185" s="28">
        <v>518.14015780189436</v>
      </c>
      <c r="E185" s="19"/>
      <c r="F185" s="15" t="s">
        <v>338</v>
      </c>
    </row>
    <row r="186" spans="1:6" ht="43.5" outlineLevel="2" collapsed="1" x14ac:dyDescent="0.35">
      <c r="A186" t="s">
        <v>339</v>
      </c>
      <c r="B186" s="14">
        <v>3</v>
      </c>
      <c r="C186" s="15" t="s">
        <v>340</v>
      </c>
      <c r="D186" s="28">
        <v>0</v>
      </c>
      <c r="E186" s="19"/>
      <c r="F186" s="15" t="s">
        <v>341</v>
      </c>
    </row>
    <row r="187" spans="1:6" ht="29" hidden="1" outlineLevel="3" x14ac:dyDescent="0.35">
      <c r="A187" t="s">
        <v>342</v>
      </c>
      <c r="B187" s="14">
        <v>4</v>
      </c>
      <c r="C187" s="15" t="s">
        <v>343</v>
      </c>
      <c r="D187" s="28"/>
      <c r="E187" s="15"/>
      <c r="F187" s="15" t="s">
        <v>344</v>
      </c>
    </row>
    <row r="188" spans="1:6" ht="29" hidden="1" outlineLevel="4" x14ac:dyDescent="0.35">
      <c r="A188" s="54" t="s">
        <v>345</v>
      </c>
      <c r="B188" s="47">
        <v>5</v>
      </c>
      <c r="C188" s="45" t="s">
        <v>346</v>
      </c>
      <c r="D188" s="81"/>
      <c r="E188" s="45"/>
      <c r="F188" s="45" t="s">
        <v>347</v>
      </c>
    </row>
    <row r="189" spans="1:6" ht="29" hidden="1" outlineLevel="4" x14ac:dyDescent="0.35">
      <c r="A189" s="54" t="s">
        <v>348</v>
      </c>
      <c r="B189" s="47">
        <v>5</v>
      </c>
      <c r="C189" s="45" t="s">
        <v>349</v>
      </c>
      <c r="D189" s="81"/>
      <c r="E189" s="45"/>
      <c r="F189" s="45" t="s">
        <v>350</v>
      </c>
    </row>
    <row r="190" spans="1:6" ht="43.5" hidden="1" outlineLevel="4" x14ac:dyDescent="0.35">
      <c r="A190" s="54" t="s">
        <v>351</v>
      </c>
      <c r="B190" s="47">
        <v>5</v>
      </c>
      <c r="C190" s="45" t="s">
        <v>352</v>
      </c>
      <c r="D190" s="81"/>
      <c r="E190" s="45"/>
      <c r="F190" s="45" t="s">
        <v>353</v>
      </c>
    </row>
    <row r="191" spans="1:6" ht="29" hidden="1" outlineLevel="4" x14ac:dyDescent="0.35">
      <c r="A191" s="54" t="s">
        <v>354</v>
      </c>
      <c r="B191" s="47">
        <v>5</v>
      </c>
      <c r="C191" s="45" t="s">
        <v>355</v>
      </c>
      <c r="D191" s="81"/>
      <c r="E191" s="45"/>
      <c r="F191" s="45" t="s">
        <v>356</v>
      </c>
    </row>
    <row r="192" spans="1:6" ht="58" hidden="1" outlineLevel="3" x14ac:dyDescent="0.35">
      <c r="A192" t="s">
        <v>357</v>
      </c>
      <c r="B192" s="14">
        <v>4</v>
      </c>
      <c r="C192" s="15" t="s">
        <v>358</v>
      </c>
      <c r="D192" s="28"/>
      <c r="E192" s="15"/>
      <c r="F192" s="15" t="s">
        <v>359</v>
      </c>
    </row>
    <row r="193" spans="1:6" ht="29" hidden="1" outlineLevel="3" x14ac:dyDescent="0.35">
      <c r="A193" t="s">
        <v>360</v>
      </c>
      <c r="B193" s="14">
        <v>4</v>
      </c>
      <c r="C193" s="15" t="s">
        <v>361</v>
      </c>
      <c r="D193" s="28"/>
      <c r="E193" s="15"/>
      <c r="F193" s="15" t="s">
        <v>362</v>
      </c>
    </row>
    <row r="194" spans="1:6" hidden="1" outlineLevel="3" x14ac:dyDescent="0.35">
      <c r="A194" t="s">
        <v>363</v>
      </c>
      <c r="B194" s="14">
        <v>4</v>
      </c>
      <c r="C194" s="15" t="s">
        <v>364</v>
      </c>
      <c r="D194" s="28"/>
      <c r="E194" s="15"/>
      <c r="F194" s="15" t="s">
        <v>299</v>
      </c>
    </row>
    <row r="195" spans="1:6" ht="43.5" hidden="1" outlineLevel="4" x14ac:dyDescent="0.35">
      <c r="A195" s="50" t="s">
        <v>300</v>
      </c>
      <c r="B195" s="47">
        <v>5</v>
      </c>
      <c r="C195" s="45" t="s">
        <v>301</v>
      </c>
      <c r="D195" s="81"/>
      <c r="E195" s="45"/>
      <c r="F195" s="45" t="s">
        <v>302</v>
      </c>
    </row>
    <row r="196" spans="1:6" ht="29" hidden="1" outlineLevel="4" x14ac:dyDescent="0.35">
      <c r="A196" s="55" t="s">
        <v>303</v>
      </c>
      <c r="B196" s="47">
        <v>5</v>
      </c>
      <c r="C196" s="45" t="s">
        <v>304</v>
      </c>
      <c r="D196" s="81"/>
      <c r="E196" s="45"/>
      <c r="F196" s="45" t="s">
        <v>305</v>
      </c>
    </row>
    <row r="197" spans="1:6" ht="43.5" hidden="1" outlineLevel="4" x14ac:dyDescent="0.35">
      <c r="A197" s="50" t="s">
        <v>306</v>
      </c>
      <c r="B197" s="47">
        <v>5</v>
      </c>
      <c r="C197" s="45" t="s">
        <v>307</v>
      </c>
      <c r="D197" s="81"/>
      <c r="E197" s="45"/>
      <c r="F197" s="45" t="s">
        <v>308</v>
      </c>
    </row>
    <row r="198" spans="1:6" ht="72.5" outlineLevel="2" collapsed="1" x14ac:dyDescent="0.35">
      <c r="A198" t="s">
        <v>309</v>
      </c>
      <c r="B198" s="14">
        <v>3</v>
      </c>
      <c r="C198" s="15" t="s">
        <v>310</v>
      </c>
      <c r="D198" s="28">
        <v>528.63763030266364</v>
      </c>
      <c r="E198" s="16"/>
      <c r="F198" s="15" t="s">
        <v>311</v>
      </c>
    </row>
    <row r="199" spans="1:6" ht="29" hidden="1" outlineLevel="3" x14ac:dyDescent="0.35">
      <c r="A199" t="s">
        <v>312</v>
      </c>
      <c r="B199" s="14">
        <v>4</v>
      </c>
      <c r="C199" s="15" t="s">
        <v>313</v>
      </c>
      <c r="D199" s="28"/>
      <c r="E199" s="15"/>
      <c r="F199" s="15" t="s">
        <v>314</v>
      </c>
    </row>
    <row r="200" spans="1:6" ht="29" hidden="1" outlineLevel="4" x14ac:dyDescent="0.35">
      <c r="A200" s="50" t="s">
        <v>315</v>
      </c>
      <c r="B200" s="47">
        <v>5</v>
      </c>
      <c r="C200" s="45" t="s">
        <v>316</v>
      </c>
      <c r="D200" s="81"/>
      <c r="E200" s="45"/>
      <c r="F200" s="45" t="s">
        <v>317</v>
      </c>
    </row>
    <row r="201" spans="1:6" ht="29" hidden="1" outlineLevel="4" x14ac:dyDescent="0.35">
      <c r="A201" s="50" t="s">
        <v>318</v>
      </c>
      <c r="B201" s="47">
        <v>5</v>
      </c>
      <c r="C201" s="45" t="s">
        <v>319</v>
      </c>
      <c r="D201" s="81"/>
      <c r="E201" s="45"/>
      <c r="F201" s="45" t="s">
        <v>320</v>
      </c>
    </row>
    <row r="202" spans="1:6" ht="29" hidden="1" outlineLevel="4" x14ac:dyDescent="0.35">
      <c r="A202" s="50" t="s">
        <v>321</v>
      </c>
      <c r="B202" s="47">
        <v>5</v>
      </c>
      <c r="C202" s="45" t="s">
        <v>322</v>
      </c>
      <c r="D202" s="81"/>
      <c r="E202" s="45"/>
      <c r="F202" s="45" t="s">
        <v>323</v>
      </c>
    </row>
    <row r="203" spans="1:6" ht="43.5" hidden="1" outlineLevel="3" x14ac:dyDescent="0.35">
      <c r="A203" t="s">
        <v>324</v>
      </c>
      <c r="B203" s="14">
        <v>4</v>
      </c>
      <c r="C203" s="15" t="s">
        <v>325</v>
      </c>
      <c r="D203" s="28"/>
      <c r="E203" s="15"/>
      <c r="F203" s="15" t="s">
        <v>326</v>
      </c>
    </row>
    <row r="204" spans="1:6" ht="43.5" hidden="1" outlineLevel="4" x14ac:dyDescent="0.35">
      <c r="A204" s="50" t="s">
        <v>327</v>
      </c>
      <c r="B204" s="47">
        <v>5</v>
      </c>
      <c r="C204" s="45" t="s">
        <v>328</v>
      </c>
      <c r="D204" s="81"/>
      <c r="E204" s="45"/>
      <c r="F204" s="45" t="s">
        <v>329</v>
      </c>
    </row>
    <row r="205" spans="1:6" ht="72.5" hidden="1" outlineLevel="4" x14ac:dyDescent="0.35">
      <c r="A205" s="50" t="s">
        <v>330</v>
      </c>
      <c r="B205" s="47">
        <v>5</v>
      </c>
      <c r="C205" s="45" t="s">
        <v>331</v>
      </c>
      <c r="D205" s="81"/>
      <c r="E205" s="45"/>
      <c r="F205" s="45" t="s">
        <v>256</v>
      </c>
    </row>
    <row r="206" spans="1:6" ht="29" hidden="1" outlineLevel="3" x14ac:dyDescent="0.35">
      <c r="A206" t="s">
        <v>257</v>
      </c>
      <c r="B206" s="14">
        <v>4</v>
      </c>
      <c r="C206" s="15" t="s">
        <v>258</v>
      </c>
      <c r="D206" s="28"/>
      <c r="E206" s="15"/>
      <c r="F206" s="15" t="s">
        <v>259</v>
      </c>
    </row>
    <row r="207" spans="1:6" hidden="1" outlineLevel="4" x14ac:dyDescent="0.35">
      <c r="A207" s="56" t="s">
        <v>260</v>
      </c>
      <c r="B207" s="47">
        <v>5</v>
      </c>
      <c r="C207" s="45" t="s">
        <v>573</v>
      </c>
      <c r="D207" s="81"/>
      <c r="E207" s="45"/>
      <c r="F207" s="45" t="s">
        <v>261</v>
      </c>
    </row>
    <row r="208" spans="1:6" hidden="1" outlineLevel="5" x14ac:dyDescent="0.35">
      <c r="A208" s="57" t="s">
        <v>262</v>
      </c>
      <c r="B208" s="47">
        <v>6</v>
      </c>
      <c r="C208" s="48" t="s">
        <v>263</v>
      </c>
      <c r="D208" s="82"/>
      <c r="E208" s="48"/>
      <c r="F208" s="45" t="s">
        <v>264</v>
      </c>
    </row>
    <row r="209" spans="1:6" hidden="1" outlineLevel="5" x14ac:dyDescent="0.35">
      <c r="A209" s="57" t="s">
        <v>265</v>
      </c>
      <c r="B209" s="47">
        <v>6</v>
      </c>
      <c r="C209" s="48" t="s">
        <v>266</v>
      </c>
      <c r="D209" s="82"/>
      <c r="E209" s="48"/>
      <c r="F209" s="45" t="s">
        <v>267</v>
      </c>
    </row>
    <row r="210" spans="1:6" hidden="1" outlineLevel="5" x14ac:dyDescent="0.35">
      <c r="A210" s="57" t="s">
        <v>268</v>
      </c>
      <c r="B210" s="47">
        <v>6</v>
      </c>
      <c r="C210" s="48" t="s">
        <v>269</v>
      </c>
      <c r="D210" s="82"/>
      <c r="E210" s="48"/>
      <c r="F210" s="45" t="s">
        <v>270</v>
      </c>
    </row>
    <row r="211" spans="1:6" ht="29" hidden="1" outlineLevel="5" x14ac:dyDescent="0.35">
      <c r="A211" s="57" t="s">
        <v>271</v>
      </c>
      <c r="B211" s="47">
        <v>6</v>
      </c>
      <c r="C211" s="48" t="s">
        <v>272</v>
      </c>
      <c r="D211" s="82"/>
      <c r="E211" s="48"/>
      <c r="F211" s="45" t="s">
        <v>273</v>
      </c>
    </row>
    <row r="212" spans="1:6" hidden="1" outlineLevel="4" x14ac:dyDescent="0.35">
      <c r="A212" s="57" t="s">
        <v>274</v>
      </c>
      <c r="B212" s="47">
        <v>5</v>
      </c>
      <c r="C212" s="45" t="s">
        <v>275</v>
      </c>
      <c r="D212" s="81"/>
      <c r="E212" s="45"/>
      <c r="F212" s="45" t="s">
        <v>276</v>
      </c>
    </row>
    <row r="213" spans="1:6" ht="29" hidden="1" outlineLevel="5" x14ac:dyDescent="0.35">
      <c r="A213" s="57" t="s">
        <v>277</v>
      </c>
      <c r="B213" s="47">
        <v>6</v>
      </c>
      <c r="C213" s="48" t="s">
        <v>278</v>
      </c>
      <c r="D213" s="82"/>
      <c r="E213" s="48"/>
      <c r="F213" s="45" t="s">
        <v>279</v>
      </c>
    </row>
    <row r="214" spans="1:6" hidden="1" outlineLevel="5" x14ac:dyDescent="0.35">
      <c r="A214" s="57" t="s">
        <v>280</v>
      </c>
      <c r="B214" s="47">
        <v>6</v>
      </c>
      <c r="C214" s="48" t="s">
        <v>269</v>
      </c>
      <c r="D214" s="82"/>
      <c r="E214" s="48"/>
      <c r="F214" s="45" t="s">
        <v>281</v>
      </c>
    </row>
    <row r="215" spans="1:6" ht="29" hidden="1" outlineLevel="5" x14ac:dyDescent="0.35">
      <c r="A215" s="57" t="s">
        <v>282</v>
      </c>
      <c r="B215" s="47">
        <v>6</v>
      </c>
      <c r="C215" s="48" t="s">
        <v>272</v>
      </c>
      <c r="D215" s="82"/>
      <c r="E215" s="48"/>
      <c r="F215" s="45" t="s">
        <v>283</v>
      </c>
    </row>
    <row r="216" spans="1:6" ht="29" hidden="1" outlineLevel="5" x14ac:dyDescent="0.35">
      <c r="A216" s="57" t="s">
        <v>284</v>
      </c>
      <c r="B216" s="47">
        <v>6</v>
      </c>
      <c r="C216" s="48" t="s">
        <v>285</v>
      </c>
      <c r="D216" s="82"/>
      <c r="E216" s="48"/>
      <c r="F216" s="45" t="s">
        <v>286</v>
      </c>
    </row>
    <row r="217" spans="1:6" hidden="1" outlineLevel="4" x14ac:dyDescent="0.35">
      <c r="A217" s="57" t="s">
        <v>287</v>
      </c>
      <c r="B217" s="47">
        <v>5</v>
      </c>
      <c r="C217" s="45" t="s">
        <v>288</v>
      </c>
      <c r="D217" s="81"/>
      <c r="E217" s="45"/>
      <c r="F217" s="45" t="s">
        <v>289</v>
      </c>
    </row>
    <row r="218" spans="1:6" ht="29" hidden="1" outlineLevel="5" x14ac:dyDescent="0.35">
      <c r="A218" s="57" t="s">
        <v>290</v>
      </c>
      <c r="B218" s="47">
        <v>6</v>
      </c>
      <c r="C218" s="48" t="s">
        <v>291</v>
      </c>
      <c r="D218" s="82"/>
      <c r="E218" s="48"/>
      <c r="F218" s="45" t="s">
        <v>292</v>
      </c>
    </row>
    <row r="219" spans="1:6" ht="29" hidden="1" outlineLevel="5" x14ac:dyDescent="0.35">
      <c r="A219" s="50" t="s">
        <v>293</v>
      </c>
      <c r="B219" s="47">
        <v>6</v>
      </c>
      <c r="C219" s="48" t="s">
        <v>294</v>
      </c>
      <c r="D219" s="82"/>
      <c r="E219" s="48"/>
      <c r="F219" s="45" t="s">
        <v>295</v>
      </c>
    </row>
    <row r="220" spans="1:6" ht="29" hidden="1" outlineLevel="4" x14ac:dyDescent="0.35">
      <c r="A220" s="50" t="s">
        <v>296</v>
      </c>
      <c r="B220" s="47">
        <v>5</v>
      </c>
      <c r="C220" s="45" t="s">
        <v>297</v>
      </c>
      <c r="D220" s="81"/>
      <c r="E220" s="45"/>
      <c r="F220" s="45" t="s">
        <v>298</v>
      </c>
    </row>
    <row r="221" spans="1:6" ht="29" hidden="1" outlineLevel="5" x14ac:dyDescent="0.35">
      <c r="A221" s="50" t="s">
        <v>220</v>
      </c>
      <c r="B221" s="47">
        <v>6</v>
      </c>
      <c r="C221" s="48" t="s">
        <v>291</v>
      </c>
      <c r="D221" s="82"/>
      <c r="E221" s="48"/>
      <c r="F221" s="45" t="s">
        <v>221</v>
      </c>
    </row>
    <row r="222" spans="1:6" ht="29" hidden="1" outlineLevel="5" x14ac:dyDescent="0.35">
      <c r="A222" s="50" t="s">
        <v>222</v>
      </c>
      <c r="B222" s="47">
        <v>6</v>
      </c>
      <c r="C222" s="48" t="s">
        <v>294</v>
      </c>
      <c r="D222" s="82"/>
      <c r="E222" s="48"/>
      <c r="F222" s="45" t="s">
        <v>223</v>
      </c>
    </row>
    <row r="223" spans="1:6" ht="29" hidden="1" outlineLevel="4" x14ac:dyDescent="0.35">
      <c r="A223" s="50" t="s">
        <v>224</v>
      </c>
      <c r="B223" s="47">
        <v>5</v>
      </c>
      <c r="C223" s="45" t="s">
        <v>225</v>
      </c>
      <c r="D223" s="81"/>
      <c r="E223" s="45"/>
      <c r="F223" s="45" t="s">
        <v>226</v>
      </c>
    </row>
    <row r="224" spans="1:6" ht="29" hidden="1" outlineLevel="5" x14ac:dyDescent="0.35">
      <c r="A224" s="50" t="s">
        <v>227</v>
      </c>
      <c r="B224" s="47">
        <v>6</v>
      </c>
      <c r="C224" s="48" t="s">
        <v>228</v>
      </c>
      <c r="D224" s="82"/>
      <c r="E224" s="48"/>
      <c r="F224" s="45" t="s">
        <v>229</v>
      </c>
    </row>
    <row r="225" spans="1:6" ht="29" hidden="1" outlineLevel="5" x14ac:dyDescent="0.35">
      <c r="A225" s="50" t="s">
        <v>230</v>
      </c>
      <c r="B225" s="47">
        <v>6</v>
      </c>
      <c r="C225" s="48" t="s">
        <v>231</v>
      </c>
      <c r="D225" s="82"/>
      <c r="E225" s="48"/>
      <c r="F225" s="45" t="s">
        <v>232</v>
      </c>
    </row>
    <row r="226" spans="1:6" hidden="1" outlineLevel="5" x14ac:dyDescent="0.35">
      <c r="A226" s="50" t="s">
        <v>233</v>
      </c>
      <c r="B226" s="47">
        <v>6</v>
      </c>
      <c r="C226" s="48" t="s">
        <v>234</v>
      </c>
      <c r="D226" s="82"/>
      <c r="E226" s="48"/>
      <c r="F226" s="45" t="s">
        <v>235</v>
      </c>
    </row>
    <row r="227" spans="1:6" ht="29" outlineLevel="2" collapsed="1" x14ac:dyDescent="0.35">
      <c r="A227" t="s">
        <v>236</v>
      </c>
      <c r="B227" s="14">
        <v>3</v>
      </c>
      <c r="C227" s="15" t="s">
        <v>237</v>
      </c>
      <c r="D227" s="28">
        <v>5.0136612021857925</v>
      </c>
      <c r="E227" s="16"/>
      <c r="F227" s="15" t="s">
        <v>238</v>
      </c>
    </row>
    <row r="228" spans="1:6" ht="29" hidden="1" outlineLevel="3" x14ac:dyDescent="0.35">
      <c r="A228" t="s">
        <v>239</v>
      </c>
      <c r="B228" s="14">
        <v>4</v>
      </c>
      <c r="C228" s="15" t="s">
        <v>240</v>
      </c>
      <c r="D228" s="28"/>
      <c r="E228" s="15"/>
      <c r="F228" s="15" t="s">
        <v>241</v>
      </c>
    </row>
    <row r="229" spans="1:6" ht="29" hidden="1" outlineLevel="3" x14ac:dyDescent="0.35">
      <c r="A229" t="s">
        <v>242</v>
      </c>
      <c r="B229" s="14">
        <v>4</v>
      </c>
      <c r="C229" s="15" t="s">
        <v>243</v>
      </c>
      <c r="D229" s="28"/>
      <c r="E229" s="15"/>
      <c r="F229" s="15" t="s">
        <v>244</v>
      </c>
    </row>
    <row r="230" spans="1:6" ht="29" hidden="1" outlineLevel="3" x14ac:dyDescent="0.35">
      <c r="A230" t="s">
        <v>245</v>
      </c>
      <c r="B230" s="14">
        <v>4</v>
      </c>
      <c r="C230" s="15" t="s">
        <v>246</v>
      </c>
      <c r="D230" s="28"/>
      <c r="E230" s="15"/>
      <c r="F230" s="15" t="s">
        <v>247</v>
      </c>
    </row>
    <row r="231" spans="1:6" ht="87" hidden="1" outlineLevel="3" x14ac:dyDescent="0.35">
      <c r="A231" t="s">
        <v>248</v>
      </c>
      <c r="B231" s="14">
        <v>4</v>
      </c>
      <c r="C231" s="15" t="s">
        <v>249</v>
      </c>
      <c r="D231" s="28"/>
      <c r="E231" s="15"/>
      <c r="F231" s="15" t="s">
        <v>250</v>
      </c>
    </row>
    <row r="232" spans="1:6" ht="29" hidden="1" outlineLevel="3" x14ac:dyDescent="0.35">
      <c r="A232" t="s">
        <v>251</v>
      </c>
      <c r="B232" s="14">
        <v>4</v>
      </c>
      <c r="C232" s="15" t="s">
        <v>252</v>
      </c>
      <c r="D232" s="28"/>
      <c r="E232" s="15"/>
      <c r="F232" s="15" t="s">
        <v>253</v>
      </c>
    </row>
    <row r="233" spans="1:6" ht="29" outlineLevel="2" collapsed="1" x14ac:dyDescent="0.35">
      <c r="A233" t="s">
        <v>254</v>
      </c>
      <c r="B233" s="14">
        <v>3</v>
      </c>
      <c r="C233" s="15" t="s">
        <v>255</v>
      </c>
      <c r="D233" s="28">
        <v>2246.7099287863198</v>
      </c>
      <c r="E233" s="16"/>
      <c r="F233" s="15" t="s">
        <v>176</v>
      </c>
    </row>
    <row r="234" spans="1:6" ht="29" hidden="1" outlineLevel="3" x14ac:dyDescent="0.35">
      <c r="A234" t="s">
        <v>177</v>
      </c>
      <c r="B234" s="14">
        <v>4</v>
      </c>
      <c r="C234" s="15" t="s">
        <v>178</v>
      </c>
      <c r="D234" s="28"/>
      <c r="E234" s="15"/>
      <c r="F234" s="15" t="s">
        <v>179</v>
      </c>
    </row>
    <row r="235" spans="1:6" hidden="1" outlineLevel="4" x14ac:dyDescent="0.35">
      <c r="A235" t="s">
        <v>180</v>
      </c>
      <c r="B235" s="47">
        <v>5</v>
      </c>
      <c r="C235" s="45" t="s">
        <v>181</v>
      </c>
      <c r="D235" s="81"/>
      <c r="E235" s="45"/>
      <c r="F235" s="45" t="s">
        <v>182</v>
      </c>
    </row>
    <row r="236" spans="1:6" ht="29" hidden="1" outlineLevel="4" x14ac:dyDescent="0.35">
      <c r="A236" t="s">
        <v>183</v>
      </c>
      <c r="B236" s="47">
        <v>5</v>
      </c>
      <c r="C236" s="45" t="s">
        <v>184</v>
      </c>
      <c r="D236" s="81"/>
      <c r="E236" s="45"/>
      <c r="F236" s="45" t="s">
        <v>185</v>
      </c>
    </row>
    <row r="237" spans="1:6" ht="29" hidden="1" outlineLevel="4" x14ac:dyDescent="0.35">
      <c r="A237" t="s">
        <v>186</v>
      </c>
      <c r="B237" s="47">
        <v>5</v>
      </c>
      <c r="C237" s="45" t="s">
        <v>187</v>
      </c>
      <c r="D237" s="81"/>
      <c r="E237" s="45"/>
      <c r="F237" s="45" t="s">
        <v>188</v>
      </c>
    </row>
    <row r="238" spans="1:6" ht="29" hidden="1" outlineLevel="4" x14ac:dyDescent="0.35">
      <c r="A238" t="s">
        <v>189</v>
      </c>
      <c r="B238" s="47">
        <v>5</v>
      </c>
      <c r="C238" s="45" t="s">
        <v>190</v>
      </c>
      <c r="D238" s="81"/>
      <c r="E238" s="45"/>
      <c r="F238" s="45" t="s">
        <v>191</v>
      </c>
    </row>
    <row r="239" spans="1:6" hidden="1" outlineLevel="3" x14ac:dyDescent="0.35">
      <c r="A239" t="s">
        <v>192</v>
      </c>
      <c r="B239" s="14">
        <v>4</v>
      </c>
      <c r="C239" s="15" t="s">
        <v>193</v>
      </c>
      <c r="D239" s="28"/>
      <c r="E239" s="15"/>
      <c r="F239" s="15" t="s">
        <v>194</v>
      </c>
    </row>
    <row r="240" spans="1:6" ht="29" hidden="1" outlineLevel="4" x14ac:dyDescent="0.35">
      <c r="A240" t="s">
        <v>195</v>
      </c>
      <c r="B240" s="47">
        <v>5</v>
      </c>
      <c r="C240" s="45" t="s">
        <v>196</v>
      </c>
      <c r="D240" s="81"/>
      <c r="E240" s="45"/>
      <c r="F240" s="45" t="s">
        <v>197</v>
      </c>
    </row>
    <row r="241" spans="1:6" ht="29" hidden="1" outlineLevel="4" x14ac:dyDescent="0.35">
      <c r="A241" t="s">
        <v>198</v>
      </c>
      <c r="B241" s="47">
        <v>5</v>
      </c>
      <c r="C241" s="45" t="s">
        <v>199</v>
      </c>
      <c r="D241" s="81"/>
      <c r="E241" s="45"/>
      <c r="F241" s="45" t="s">
        <v>200</v>
      </c>
    </row>
    <row r="242" spans="1:6" ht="29" hidden="1" outlineLevel="4" x14ac:dyDescent="0.35">
      <c r="A242" t="s">
        <v>201</v>
      </c>
      <c r="B242" s="47">
        <v>5</v>
      </c>
      <c r="C242" s="45" t="s">
        <v>202</v>
      </c>
      <c r="D242" s="81"/>
      <c r="E242" s="45"/>
      <c r="F242" s="45" t="s">
        <v>203</v>
      </c>
    </row>
    <row r="243" spans="1:6" ht="29" hidden="1" outlineLevel="4" x14ac:dyDescent="0.35">
      <c r="A243" t="s">
        <v>204</v>
      </c>
      <c r="B243" s="47">
        <v>5</v>
      </c>
      <c r="C243" s="45" t="s">
        <v>205</v>
      </c>
      <c r="D243" s="81"/>
      <c r="E243" s="45"/>
      <c r="F243" s="45" t="s">
        <v>206</v>
      </c>
    </row>
    <row r="244" spans="1:6" ht="29" hidden="1" outlineLevel="4" x14ac:dyDescent="0.35">
      <c r="A244" t="s">
        <v>207</v>
      </c>
      <c r="B244" s="47">
        <v>5</v>
      </c>
      <c r="C244" s="45" t="s">
        <v>208</v>
      </c>
      <c r="D244" s="81"/>
      <c r="E244" s="45"/>
      <c r="F244" s="45" t="s">
        <v>209</v>
      </c>
    </row>
    <row r="245" spans="1:6" ht="29" hidden="1" outlineLevel="4" x14ac:dyDescent="0.35">
      <c r="A245" t="s">
        <v>210</v>
      </c>
      <c r="B245" s="47">
        <v>5</v>
      </c>
      <c r="C245" s="45" t="s">
        <v>211</v>
      </c>
      <c r="D245" s="81"/>
      <c r="E245" s="45"/>
      <c r="F245" s="45" t="s">
        <v>212</v>
      </c>
    </row>
    <row r="246" spans="1:6" ht="29" hidden="1" outlineLevel="3" x14ac:dyDescent="0.35">
      <c r="A246" t="s">
        <v>213</v>
      </c>
      <c r="B246" s="14">
        <v>4</v>
      </c>
      <c r="C246" s="15" t="s">
        <v>214</v>
      </c>
      <c r="D246" s="28"/>
      <c r="E246" s="15"/>
      <c r="F246" s="15" t="s">
        <v>215</v>
      </c>
    </row>
    <row r="247" spans="1:6" ht="29" hidden="1" outlineLevel="4" x14ac:dyDescent="0.35">
      <c r="A247" s="50" t="s">
        <v>216</v>
      </c>
      <c r="B247" s="47">
        <v>5</v>
      </c>
      <c r="C247" s="45" t="s">
        <v>217</v>
      </c>
      <c r="D247" s="81"/>
      <c r="E247" s="45"/>
      <c r="F247" s="45" t="s">
        <v>218</v>
      </c>
    </row>
    <row r="248" spans="1:6" hidden="1" outlineLevel="4" x14ac:dyDescent="0.35">
      <c r="A248" s="50" t="s">
        <v>219</v>
      </c>
      <c r="B248" s="47">
        <v>5</v>
      </c>
      <c r="C248" s="45" t="s">
        <v>140</v>
      </c>
      <c r="D248" s="81"/>
      <c r="E248" s="45"/>
      <c r="F248" s="45" t="s">
        <v>141</v>
      </c>
    </row>
    <row r="249" spans="1:6" hidden="1" outlineLevel="4" x14ac:dyDescent="0.35">
      <c r="A249" s="50" t="s">
        <v>142</v>
      </c>
      <c r="B249" s="47">
        <v>5</v>
      </c>
      <c r="C249" s="45" t="s">
        <v>143</v>
      </c>
      <c r="D249" s="81"/>
      <c r="E249" s="45"/>
      <c r="F249" s="45" t="s">
        <v>144</v>
      </c>
    </row>
    <row r="250" spans="1:6" ht="29" hidden="1" outlineLevel="4" x14ac:dyDescent="0.35">
      <c r="A250" s="50" t="s">
        <v>145</v>
      </c>
      <c r="B250" s="47">
        <v>5</v>
      </c>
      <c r="C250" s="45" t="s">
        <v>146</v>
      </c>
      <c r="D250" s="81"/>
      <c r="E250" s="45"/>
      <c r="F250" s="45" t="s">
        <v>147</v>
      </c>
    </row>
    <row r="251" spans="1:6" ht="29" hidden="1" outlineLevel="4" x14ac:dyDescent="0.35">
      <c r="A251" s="50" t="s">
        <v>148</v>
      </c>
      <c r="B251" s="47">
        <v>5</v>
      </c>
      <c r="C251" s="45" t="s">
        <v>190</v>
      </c>
      <c r="D251" s="81"/>
      <c r="E251" s="45"/>
      <c r="F251" s="45" t="s">
        <v>149</v>
      </c>
    </row>
    <row r="252" spans="1:6" hidden="1" outlineLevel="3" x14ac:dyDescent="0.35">
      <c r="A252" s="50" t="s">
        <v>150</v>
      </c>
      <c r="B252" s="14">
        <v>4</v>
      </c>
      <c r="C252" s="15" t="s">
        <v>850</v>
      </c>
      <c r="D252" s="28"/>
      <c r="E252" s="15"/>
      <c r="F252" s="15" t="s">
        <v>151</v>
      </c>
    </row>
    <row r="253" spans="1:6" ht="29" hidden="1" outlineLevel="4" x14ac:dyDescent="0.35">
      <c r="A253" s="50" t="s">
        <v>152</v>
      </c>
      <c r="B253" s="47">
        <v>5</v>
      </c>
      <c r="C253" s="45" t="s">
        <v>153</v>
      </c>
      <c r="D253" s="81"/>
      <c r="E253" s="45"/>
      <c r="F253" s="45" t="s">
        <v>154</v>
      </c>
    </row>
    <row r="254" spans="1:6" ht="29" hidden="1" outlineLevel="4" x14ac:dyDescent="0.35">
      <c r="A254" s="50" t="s">
        <v>155</v>
      </c>
      <c r="B254" s="47">
        <v>5</v>
      </c>
      <c r="C254" s="45" t="s">
        <v>156</v>
      </c>
      <c r="D254" s="81"/>
      <c r="E254" s="45"/>
      <c r="F254" s="45" t="s">
        <v>157</v>
      </c>
    </row>
    <row r="255" spans="1:6" ht="29" hidden="1" outlineLevel="4" x14ac:dyDescent="0.35">
      <c r="A255" s="50" t="s">
        <v>158</v>
      </c>
      <c r="B255" s="47">
        <v>5</v>
      </c>
      <c r="C255" s="45" t="s">
        <v>159</v>
      </c>
      <c r="D255" s="81"/>
      <c r="E255" s="45"/>
      <c r="F255" s="45" t="s">
        <v>857</v>
      </c>
    </row>
    <row r="256" spans="1:6" ht="29" hidden="1" outlineLevel="4" x14ac:dyDescent="0.35">
      <c r="A256" s="50" t="s">
        <v>160</v>
      </c>
      <c r="B256" s="47">
        <v>5</v>
      </c>
      <c r="C256" s="45" t="s">
        <v>161</v>
      </c>
      <c r="D256" s="81"/>
      <c r="E256" s="45"/>
      <c r="F256" s="45" t="s">
        <v>162</v>
      </c>
    </row>
    <row r="257" spans="1:8" ht="29" hidden="1" outlineLevel="3" x14ac:dyDescent="0.35">
      <c r="A257" s="50" t="s">
        <v>163</v>
      </c>
      <c r="B257" s="14">
        <v>4</v>
      </c>
      <c r="C257" s="15" t="s">
        <v>164</v>
      </c>
      <c r="D257" s="28"/>
      <c r="E257" s="15"/>
      <c r="F257" s="15" t="s">
        <v>165</v>
      </c>
    </row>
    <row r="258" spans="1:8" ht="58" hidden="1" outlineLevel="3" x14ac:dyDescent="0.35">
      <c r="A258" s="50" t="s">
        <v>166</v>
      </c>
      <c r="B258" s="14">
        <v>4</v>
      </c>
      <c r="C258" s="15" t="s">
        <v>167</v>
      </c>
      <c r="D258" s="28"/>
      <c r="E258" s="15"/>
      <c r="F258" s="15" t="s">
        <v>168</v>
      </c>
    </row>
    <row r="259" spans="1:8" ht="43.5" hidden="1" outlineLevel="3" x14ac:dyDescent="0.35">
      <c r="A259" s="50" t="s">
        <v>169</v>
      </c>
      <c r="B259" s="14">
        <v>4</v>
      </c>
      <c r="C259" s="15" t="s">
        <v>170</v>
      </c>
      <c r="D259" s="28"/>
      <c r="E259" s="15"/>
      <c r="F259" s="15" t="s">
        <v>171</v>
      </c>
    </row>
    <row r="260" spans="1:8" ht="58" outlineLevel="1" x14ac:dyDescent="0.35">
      <c r="A260" s="1">
        <v>1.3</v>
      </c>
      <c r="B260" s="14">
        <v>2</v>
      </c>
      <c r="C260" s="15" t="s">
        <v>172</v>
      </c>
      <c r="D260" s="28">
        <v>651.31345815269447</v>
      </c>
      <c r="E260" s="28"/>
      <c r="F260" s="15" t="s">
        <v>173</v>
      </c>
    </row>
    <row r="261" spans="1:8" ht="58" outlineLevel="2" x14ac:dyDescent="0.35">
      <c r="A261" t="s">
        <v>174</v>
      </c>
      <c r="B261" s="14">
        <v>3</v>
      </c>
      <c r="C261" s="15" t="s">
        <v>175</v>
      </c>
      <c r="D261" s="21">
        <v>0</v>
      </c>
      <c r="E261" s="21"/>
      <c r="F261" s="15" t="s">
        <v>114</v>
      </c>
    </row>
    <row r="262" spans="1:8" ht="72.5" outlineLevel="2" x14ac:dyDescent="0.35">
      <c r="A262" t="s">
        <v>115</v>
      </c>
      <c r="B262" s="14">
        <v>3</v>
      </c>
      <c r="C262" s="15" t="s">
        <v>116</v>
      </c>
      <c r="D262" s="28">
        <v>488.48509361452079</v>
      </c>
      <c r="E262" s="19"/>
      <c r="F262" s="15" t="s">
        <v>117</v>
      </c>
      <c r="G262" s="58"/>
    </row>
    <row r="263" spans="1:8" ht="29" outlineLevel="2" x14ac:dyDescent="0.35">
      <c r="A263" t="s">
        <v>118</v>
      </c>
      <c r="B263" s="14">
        <v>3</v>
      </c>
      <c r="C263" s="15" t="s">
        <v>119</v>
      </c>
      <c r="D263" s="28">
        <v>0</v>
      </c>
      <c r="E263" s="19"/>
      <c r="F263" s="15" t="s">
        <v>120</v>
      </c>
    </row>
    <row r="264" spans="1:8" ht="29" outlineLevel="2" collapsed="1" x14ac:dyDescent="0.35">
      <c r="A264" t="s">
        <v>121</v>
      </c>
      <c r="B264" s="14">
        <v>3</v>
      </c>
      <c r="C264" s="15" t="s">
        <v>122</v>
      </c>
      <c r="D264" s="28">
        <v>162.82836453817364</v>
      </c>
      <c r="E264" s="19"/>
      <c r="F264" s="15" t="s">
        <v>123</v>
      </c>
    </row>
    <row r="265" spans="1:8" ht="43.5" hidden="1" outlineLevel="3" x14ac:dyDescent="0.35">
      <c r="A265" t="s">
        <v>124</v>
      </c>
      <c r="B265" s="59">
        <v>4</v>
      </c>
      <c r="C265" s="60" t="s">
        <v>125</v>
      </c>
      <c r="D265" s="60"/>
      <c r="E265" s="60"/>
      <c r="F265" s="60" t="s">
        <v>126</v>
      </c>
    </row>
    <row r="266" spans="1:8" ht="43.5" hidden="1" outlineLevel="3" x14ac:dyDescent="0.35">
      <c r="A266" t="s">
        <v>127</v>
      </c>
      <c r="B266" s="59">
        <v>4</v>
      </c>
      <c r="C266" s="60" t="s">
        <v>128</v>
      </c>
      <c r="D266" s="60"/>
      <c r="E266" s="60"/>
      <c r="F266" s="60" t="s">
        <v>129</v>
      </c>
    </row>
    <row r="267" spans="1:8" ht="43.5" hidden="1" outlineLevel="3" x14ac:dyDescent="0.35">
      <c r="A267" t="s">
        <v>130</v>
      </c>
      <c r="B267" s="59">
        <v>4</v>
      </c>
      <c r="C267" s="60" t="s">
        <v>131</v>
      </c>
      <c r="D267" s="61"/>
      <c r="E267" s="61"/>
      <c r="F267" s="60" t="s">
        <v>132</v>
      </c>
    </row>
    <row r="268" spans="1:8" x14ac:dyDescent="0.35">
      <c r="A268"/>
      <c r="B268"/>
      <c r="C268"/>
      <c r="D268"/>
      <c r="E268"/>
      <c r="F268"/>
      <c r="G268"/>
      <c r="H268"/>
    </row>
    <row r="269" spans="1:8" x14ac:dyDescent="0.35">
      <c r="A269" s="131" t="s">
        <v>133</v>
      </c>
      <c r="B269" s="131"/>
      <c r="C269" s="131"/>
      <c r="D269" s="131"/>
      <c r="E269" s="131"/>
      <c r="F269" s="131"/>
      <c r="G269" s="42"/>
      <c r="H269" s="42"/>
    </row>
    <row r="270" spans="1:8" x14ac:dyDescent="0.35">
      <c r="A270" s="25" t="s">
        <v>27</v>
      </c>
      <c r="B270" s="25" t="s">
        <v>833</v>
      </c>
      <c r="C270" s="25" t="s">
        <v>834</v>
      </c>
      <c r="D270" s="25"/>
      <c r="E270" s="25"/>
      <c r="F270" s="25" t="s">
        <v>832</v>
      </c>
      <c r="G270"/>
      <c r="H270"/>
    </row>
    <row r="271" spans="1:8" ht="29" x14ac:dyDescent="0.35">
      <c r="A271" s="1">
        <v>2</v>
      </c>
      <c r="B271" s="14">
        <v>1</v>
      </c>
      <c r="C271" s="15" t="s">
        <v>134</v>
      </c>
      <c r="D271" s="16">
        <v>278.46165694270763</v>
      </c>
      <c r="E271" s="16"/>
      <c r="F271" s="15" t="s">
        <v>135</v>
      </c>
    </row>
    <row r="272" spans="1:8" ht="29" outlineLevel="1" x14ac:dyDescent="0.35">
      <c r="A272" s="1">
        <v>2.1</v>
      </c>
      <c r="B272" s="14">
        <v>2</v>
      </c>
      <c r="C272" s="15" t="s">
        <v>136</v>
      </c>
      <c r="D272" s="16">
        <v>1.3374999999999999</v>
      </c>
      <c r="E272" s="16"/>
      <c r="F272" s="15" t="s">
        <v>137</v>
      </c>
    </row>
    <row r="273" spans="1:6" ht="43.5" outlineLevel="2" collapsed="1" x14ac:dyDescent="0.35">
      <c r="A273" t="s">
        <v>138</v>
      </c>
      <c r="B273" s="14">
        <v>3</v>
      </c>
      <c r="C273" s="15" t="s">
        <v>139</v>
      </c>
      <c r="D273" s="16"/>
      <c r="E273" s="16"/>
      <c r="F273" s="15" t="s">
        <v>87</v>
      </c>
    </row>
    <row r="274" spans="1:6" ht="29" hidden="1" outlineLevel="3" x14ac:dyDescent="0.35">
      <c r="A274" t="s">
        <v>88</v>
      </c>
      <c r="B274" s="14">
        <v>4</v>
      </c>
      <c r="C274" s="15" t="s">
        <v>89</v>
      </c>
      <c r="D274" s="15"/>
      <c r="E274" s="15"/>
      <c r="F274" s="15" t="s">
        <v>90</v>
      </c>
    </row>
    <row r="275" spans="1:6" ht="43.5" hidden="1" outlineLevel="3" x14ac:dyDescent="0.35">
      <c r="A275" t="s">
        <v>91</v>
      </c>
      <c r="B275" s="14">
        <v>4</v>
      </c>
      <c r="C275" s="15" t="s">
        <v>92</v>
      </c>
      <c r="D275" s="15"/>
      <c r="E275" s="15"/>
      <c r="F275" s="15" t="s">
        <v>93</v>
      </c>
    </row>
    <row r="276" spans="1:6" ht="72.5" outlineLevel="2" collapsed="1" x14ac:dyDescent="0.35">
      <c r="A276" t="s">
        <v>94</v>
      </c>
      <c r="B276" s="14">
        <v>3</v>
      </c>
      <c r="C276" s="15" t="s">
        <v>95</v>
      </c>
      <c r="D276" s="19"/>
      <c r="E276" s="19"/>
      <c r="F276" s="15" t="s">
        <v>96</v>
      </c>
    </row>
    <row r="277" spans="1:6" ht="43.5" hidden="1" outlineLevel="3" x14ac:dyDescent="0.35">
      <c r="A277" t="s">
        <v>97</v>
      </c>
      <c r="B277" s="14">
        <v>4</v>
      </c>
      <c r="C277" s="15" t="s">
        <v>98</v>
      </c>
      <c r="D277" s="15"/>
      <c r="E277" s="15"/>
      <c r="F277" s="15" t="s">
        <v>99</v>
      </c>
    </row>
    <row r="278" spans="1:6" ht="29" hidden="1" outlineLevel="3" x14ac:dyDescent="0.35">
      <c r="A278" t="s">
        <v>100</v>
      </c>
      <c r="B278" s="14">
        <v>4</v>
      </c>
      <c r="C278" s="15" t="s">
        <v>101</v>
      </c>
      <c r="D278" s="15"/>
      <c r="E278" s="15"/>
      <c r="F278" s="15" t="s">
        <v>102</v>
      </c>
    </row>
    <row r="279" spans="1:6" ht="43.5" hidden="1" outlineLevel="3" x14ac:dyDescent="0.35">
      <c r="A279" t="s">
        <v>103</v>
      </c>
      <c r="B279" s="14">
        <v>4</v>
      </c>
      <c r="C279" s="15" t="s">
        <v>104</v>
      </c>
      <c r="D279" s="15"/>
      <c r="E279" s="15"/>
      <c r="F279" s="15" t="s">
        <v>105</v>
      </c>
    </row>
    <row r="280" spans="1:6" ht="29" hidden="1" outlineLevel="3" x14ac:dyDescent="0.35">
      <c r="A280" t="s">
        <v>106</v>
      </c>
      <c r="B280" s="14">
        <v>4</v>
      </c>
      <c r="C280" s="15" t="s">
        <v>107</v>
      </c>
      <c r="D280" s="15"/>
      <c r="E280" s="15"/>
      <c r="F280" s="15" t="s">
        <v>108</v>
      </c>
    </row>
    <row r="281" spans="1:6" ht="29" outlineLevel="2" x14ac:dyDescent="0.35">
      <c r="A281" t="s">
        <v>109</v>
      </c>
      <c r="B281" s="14">
        <v>3</v>
      </c>
      <c r="C281" s="15" t="s">
        <v>110</v>
      </c>
      <c r="D281" s="16"/>
      <c r="E281" s="16"/>
      <c r="F281" s="15" t="s">
        <v>111</v>
      </c>
    </row>
    <row r="282" spans="1:6" ht="72.5" outlineLevel="2" collapsed="1" x14ac:dyDescent="0.35">
      <c r="A282" t="s">
        <v>112</v>
      </c>
      <c r="B282" s="14">
        <v>3</v>
      </c>
      <c r="C282" s="15" t="s">
        <v>113</v>
      </c>
      <c r="D282" s="19"/>
      <c r="E282" s="19"/>
      <c r="F282" s="15" t="s">
        <v>57</v>
      </c>
    </row>
    <row r="283" spans="1:6" ht="29" hidden="1" outlineLevel="3" x14ac:dyDescent="0.35">
      <c r="A283" t="s">
        <v>58</v>
      </c>
      <c r="B283" s="14">
        <v>4</v>
      </c>
      <c r="C283" s="15" t="s">
        <v>59</v>
      </c>
      <c r="D283" s="15"/>
      <c r="E283" s="15"/>
      <c r="F283" s="15" t="s">
        <v>60</v>
      </c>
    </row>
    <row r="284" spans="1:6" ht="29" hidden="1" outlineLevel="3" x14ac:dyDescent="0.35">
      <c r="A284" t="s">
        <v>61</v>
      </c>
      <c r="B284" s="14">
        <v>4</v>
      </c>
      <c r="C284" s="15" t="s">
        <v>62</v>
      </c>
      <c r="D284" s="15"/>
      <c r="E284" s="15"/>
      <c r="F284" s="15" t="s">
        <v>63</v>
      </c>
    </row>
    <row r="285" spans="1:6" ht="29" hidden="1" outlineLevel="3" x14ac:dyDescent="0.35">
      <c r="A285" t="s">
        <v>64</v>
      </c>
      <c r="B285" s="14">
        <v>4</v>
      </c>
      <c r="C285" s="15" t="s">
        <v>65</v>
      </c>
      <c r="D285" s="15"/>
      <c r="E285" s="15"/>
      <c r="F285" s="15" t="s">
        <v>66</v>
      </c>
    </row>
    <row r="286" spans="1:6" ht="58" hidden="1" outlineLevel="3" x14ac:dyDescent="0.35">
      <c r="A286" t="s">
        <v>67</v>
      </c>
      <c r="B286" s="14">
        <v>4</v>
      </c>
      <c r="C286" s="15" t="s">
        <v>68</v>
      </c>
      <c r="D286" s="15"/>
      <c r="E286" s="15"/>
      <c r="F286" s="15" t="s">
        <v>877</v>
      </c>
    </row>
    <row r="287" spans="1:6" ht="43.5" hidden="1" outlineLevel="3" x14ac:dyDescent="0.35">
      <c r="A287" t="s">
        <v>69</v>
      </c>
      <c r="B287" s="14">
        <v>4</v>
      </c>
      <c r="C287" s="15" t="s">
        <v>70</v>
      </c>
      <c r="D287" s="15"/>
      <c r="E287" s="15"/>
      <c r="F287" s="15" t="s">
        <v>71</v>
      </c>
    </row>
    <row r="288" spans="1:6" ht="29" hidden="1" outlineLevel="3" x14ac:dyDescent="0.35">
      <c r="A288" t="s">
        <v>72</v>
      </c>
      <c r="B288" s="14">
        <v>4</v>
      </c>
      <c r="C288" s="15" t="s">
        <v>73</v>
      </c>
      <c r="D288" s="15"/>
      <c r="E288" s="15"/>
      <c r="F288" s="15" t="s">
        <v>74</v>
      </c>
    </row>
    <row r="289" spans="1:6" ht="43.5" hidden="1" outlineLevel="3" x14ac:dyDescent="0.35">
      <c r="A289" t="s">
        <v>75</v>
      </c>
      <c r="B289" s="14">
        <v>4</v>
      </c>
      <c r="C289" s="15" t="s">
        <v>76</v>
      </c>
      <c r="D289" s="15"/>
      <c r="E289" s="15"/>
      <c r="F289" s="15" t="s">
        <v>77</v>
      </c>
    </row>
    <row r="290" spans="1:6" ht="43.5" hidden="1" outlineLevel="3" x14ac:dyDescent="0.35">
      <c r="A290" t="s">
        <v>78</v>
      </c>
      <c r="B290" s="14">
        <v>4</v>
      </c>
      <c r="C290" s="15" t="s">
        <v>79</v>
      </c>
      <c r="D290" s="15"/>
      <c r="E290" s="15"/>
      <c r="F290" s="15" t="s">
        <v>80</v>
      </c>
    </row>
    <row r="291" spans="1:6" ht="29" hidden="1" outlineLevel="3" x14ac:dyDescent="0.35">
      <c r="A291" t="s">
        <v>81</v>
      </c>
      <c r="B291" s="14">
        <v>4</v>
      </c>
      <c r="C291" s="15" t="s">
        <v>82</v>
      </c>
      <c r="D291" s="15"/>
      <c r="E291" s="15"/>
      <c r="F291" s="15" t="s">
        <v>83</v>
      </c>
    </row>
    <row r="292" spans="1:6" ht="29" hidden="1" outlineLevel="3" x14ac:dyDescent="0.35">
      <c r="A292" t="s">
        <v>84</v>
      </c>
      <c r="B292" s="14">
        <v>4</v>
      </c>
      <c r="C292" s="15" t="s">
        <v>701</v>
      </c>
      <c r="D292" s="15"/>
      <c r="E292" s="15"/>
      <c r="F292" s="15" t="s">
        <v>85</v>
      </c>
    </row>
    <row r="293" spans="1:6" ht="29" outlineLevel="1" x14ac:dyDescent="0.35">
      <c r="A293" s="1">
        <v>2.2000000000000002</v>
      </c>
      <c r="B293" s="14">
        <v>2</v>
      </c>
      <c r="C293" s="15" t="s">
        <v>86</v>
      </c>
      <c r="D293" s="29">
        <v>277.12415694270766</v>
      </c>
      <c r="E293" s="29"/>
      <c r="F293" s="15" t="s">
        <v>28</v>
      </c>
    </row>
    <row r="294" spans="1:6" ht="87" outlineLevel="2" x14ac:dyDescent="0.35">
      <c r="A294" t="s">
        <v>29</v>
      </c>
      <c r="B294" s="14">
        <v>3</v>
      </c>
      <c r="C294" s="15" t="s">
        <v>30</v>
      </c>
      <c r="D294" s="19"/>
      <c r="E294" s="19"/>
      <c r="F294" s="15" t="s">
        <v>31</v>
      </c>
    </row>
    <row r="295" spans="1:6" ht="87" outlineLevel="2" collapsed="1" x14ac:dyDescent="0.35">
      <c r="A295" t="s">
        <v>32</v>
      </c>
      <c r="B295" s="14">
        <v>3</v>
      </c>
      <c r="C295" s="15" t="s">
        <v>33</v>
      </c>
      <c r="D295" s="28"/>
      <c r="E295" s="28"/>
      <c r="F295" s="15" t="s">
        <v>34</v>
      </c>
    </row>
    <row r="296" spans="1:6" ht="29" hidden="1" outlineLevel="3" x14ac:dyDescent="0.35">
      <c r="A296" t="s">
        <v>35</v>
      </c>
      <c r="B296" s="14">
        <v>4</v>
      </c>
      <c r="C296" s="15" t="s">
        <v>36</v>
      </c>
      <c r="D296" s="15"/>
      <c r="E296" s="15"/>
      <c r="F296" s="15" t="s">
        <v>37</v>
      </c>
    </row>
    <row r="297" spans="1:6" hidden="1" outlineLevel="4" x14ac:dyDescent="0.35">
      <c r="A297" t="s">
        <v>38</v>
      </c>
      <c r="B297" s="47">
        <v>5</v>
      </c>
      <c r="C297" s="45" t="s">
        <v>39</v>
      </c>
      <c r="D297" s="45"/>
      <c r="E297" s="45"/>
      <c r="F297" s="45" t="s">
        <v>40</v>
      </c>
    </row>
    <row r="298" spans="1:6" ht="29" hidden="1" outlineLevel="4" x14ac:dyDescent="0.35">
      <c r="A298" t="s">
        <v>41</v>
      </c>
      <c r="B298" s="47">
        <v>5</v>
      </c>
      <c r="C298" s="45" t="s">
        <v>42</v>
      </c>
      <c r="D298" s="45"/>
      <c r="E298" s="45"/>
      <c r="F298" s="45" t="s">
        <v>43</v>
      </c>
    </row>
    <row r="299" spans="1:6" hidden="1" outlineLevel="3" x14ac:dyDescent="0.35">
      <c r="A299" t="s">
        <v>44</v>
      </c>
      <c r="B299" s="14">
        <v>4</v>
      </c>
      <c r="C299" s="15" t="s">
        <v>45</v>
      </c>
      <c r="D299" s="15"/>
      <c r="E299" s="15"/>
      <c r="F299" s="15" t="s">
        <v>46</v>
      </c>
    </row>
    <row r="300" spans="1:6" ht="29" hidden="1" outlineLevel="4" x14ac:dyDescent="0.35">
      <c r="A300" s="62" t="s">
        <v>47</v>
      </c>
      <c r="B300" s="47">
        <v>5</v>
      </c>
      <c r="C300" s="45" t="s">
        <v>48</v>
      </c>
      <c r="D300" s="45"/>
      <c r="E300" s="45"/>
      <c r="F300" s="45" t="s">
        <v>49</v>
      </c>
    </row>
    <row r="301" spans="1:6" ht="43.5" hidden="1" outlineLevel="4" x14ac:dyDescent="0.35">
      <c r="A301" s="62" t="s">
        <v>50</v>
      </c>
      <c r="B301" s="47">
        <v>5</v>
      </c>
      <c r="C301" s="45" t="s">
        <v>51</v>
      </c>
      <c r="D301" s="45"/>
      <c r="E301" s="45"/>
      <c r="F301" s="45" t="s">
        <v>52</v>
      </c>
    </row>
    <row r="302" spans="1:6" ht="29" hidden="1" outlineLevel="4" x14ac:dyDescent="0.35">
      <c r="A302" s="62" t="s">
        <v>53</v>
      </c>
      <c r="B302" s="47">
        <v>5</v>
      </c>
      <c r="C302" s="45" t="s">
        <v>54</v>
      </c>
      <c r="D302" s="45"/>
      <c r="E302" s="45"/>
      <c r="F302" s="45" t="s">
        <v>55</v>
      </c>
    </row>
    <row r="303" spans="1:6" ht="29" hidden="1" outlineLevel="4" x14ac:dyDescent="0.35">
      <c r="A303" s="62" t="s">
        <v>56</v>
      </c>
      <c r="B303" s="47">
        <v>5</v>
      </c>
      <c r="C303" s="45" t="s">
        <v>0</v>
      </c>
      <c r="D303" s="45"/>
      <c r="E303" s="45"/>
      <c r="F303" s="45" t="s">
        <v>1</v>
      </c>
    </row>
    <row r="304" spans="1:6" ht="29" hidden="1" outlineLevel="4" x14ac:dyDescent="0.35">
      <c r="A304" s="62" t="s">
        <v>2</v>
      </c>
      <c r="B304" s="47">
        <v>5</v>
      </c>
      <c r="C304" s="45" t="s">
        <v>3</v>
      </c>
      <c r="D304" s="45"/>
      <c r="E304" s="45"/>
      <c r="F304" s="45" t="s">
        <v>4</v>
      </c>
    </row>
    <row r="305" spans="1:8" ht="58" outlineLevel="2" collapsed="1" x14ac:dyDescent="0.35">
      <c r="A305" t="s">
        <v>5</v>
      </c>
      <c r="B305" s="14">
        <v>3</v>
      </c>
      <c r="C305" s="15" t="s">
        <v>6</v>
      </c>
      <c r="D305" s="29"/>
      <c r="E305" s="29"/>
      <c r="F305" s="15" t="s">
        <v>7</v>
      </c>
    </row>
    <row r="306" spans="1:8" ht="29" hidden="1" outlineLevel="3" x14ac:dyDescent="0.35">
      <c r="A306" t="s">
        <v>8</v>
      </c>
      <c r="B306" s="63">
        <v>4</v>
      </c>
      <c r="C306" s="64" t="s">
        <v>9</v>
      </c>
      <c r="D306" s="64"/>
      <c r="E306" s="64"/>
      <c r="F306" s="64" t="s">
        <v>10</v>
      </c>
    </row>
    <row r="307" spans="1:8" ht="29.5" hidden="1" outlineLevel="4" thickBot="1" x14ac:dyDescent="0.4">
      <c r="A307" t="s">
        <v>11</v>
      </c>
      <c r="B307" s="65">
        <v>5</v>
      </c>
      <c r="C307" s="66" t="s">
        <v>12</v>
      </c>
      <c r="D307" s="67"/>
      <c r="E307" s="67"/>
      <c r="F307" s="66" t="s">
        <v>13</v>
      </c>
    </row>
    <row r="308" spans="1:8" ht="29" hidden="1" outlineLevel="4" x14ac:dyDescent="0.35">
      <c r="A308" t="s">
        <v>14</v>
      </c>
      <c r="B308" s="68">
        <v>5</v>
      </c>
      <c r="C308" s="67" t="s">
        <v>15</v>
      </c>
      <c r="D308" s="67"/>
      <c r="E308" s="67"/>
      <c r="F308" s="67" t="s">
        <v>16</v>
      </c>
    </row>
    <row r="309" spans="1:8" hidden="1" outlineLevel="3" x14ac:dyDescent="0.35">
      <c r="A309" t="s">
        <v>17</v>
      </c>
      <c r="B309" s="63">
        <v>4</v>
      </c>
      <c r="C309" s="64" t="s">
        <v>18</v>
      </c>
      <c r="D309" s="64"/>
      <c r="E309" s="64"/>
      <c r="F309" s="64" t="s">
        <v>19</v>
      </c>
    </row>
    <row r="310" spans="1:8" ht="44" hidden="1" outlineLevel="4" thickBot="1" x14ac:dyDescent="0.4">
      <c r="A310" s="62" t="s">
        <v>20</v>
      </c>
      <c r="B310" s="65">
        <v>5</v>
      </c>
      <c r="C310" s="66" t="s">
        <v>51</v>
      </c>
      <c r="D310" s="67"/>
      <c r="E310" s="67"/>
      <c r="F310" s="66" t="s">
        <v>52</v>
      </c>
    </row>
    <row r="311" spans="1:8" ht="29.5" hidden="1" outlineLevel="4" thickBot="1" x14ac:dyDescent="0.4">
      <c r="A311" s="62" t="s">
        <v>21</v>
      </c>
      <c r="B311" s="65">
        <v>5</v>
      </c>
      <c r="C311" s="66" t="s">
        <v>54</v>
      </c>
      <c r="D311" s="67"/>
      <c r="E311" s="67"/>
      <c r="F311" s="66" t="s">
        <v>55</v>
      </c>
    </row>
    <row r="312" spans="1:8" ht="29.5" hidden="1" outlineLevel="4" thickBot="1" x14ac:dyDescent="0.4">
      <c r="A312" s="62" t="s">
        <v>22</v>
      </c>
      <c r="B312" s="65">
        <v>5</v>
      </c>
      <c r="C312" s="66" t="s">
        <v>0</v>
      </c>
      <c r="D312" s="67"/>
      <c r="E312" s="67"/>
      <c r="F312" s="66" t="s">
        <v>1</v>
      </c>
    </row>
    <row r="313" spans="1:8" ht="29.5" hidden="1" outlineLevel="4" thickBot="1" x14ac:dyDescent="0.4">
      <c r="A313" s="62" t="s">
        <v>23</v>
      </c>
      <c r="B313" s="65">
        <v>5</v>
      </c>
      <c r="C313" s="66" t="s">
        <v>3</v>
      </c>
      <c r="D313" s="67"/>
      <c r="E313" s="67"/>
      <c r="F313" s="66" t="s">
        <v>4</v>
      </c>
    </row>
    <row r="314" spans="1:8" ht="29" hidden="1" outlineLevel="3" x14ac:dyDescent="0.35">
      <c r="A314" s="62" t="s">
        <v>24</v>
      </c>
      <c r="B314" s="63">
        <v>4</v>
      </c>
      <c r="C314" s="64" t="s">
        <v>25</v>
      </c>
      <c r="D314" s="64"/>
      <c r="E314" s="64"/>
      <c r="F314" s="64" t="s">
        <v>26</v>
      </c>
    </row>
    <row r="315" spans="1:8" x14ac:dyDescent="0.35">
      <c r="A315"/>
      <c r="B315" s="69"/>
      <c r="C315"/>
      <c r="D315"/>
      <c r="E315"/>
      <c r="F315"/>
      <c r="G315"/>
      <c r="H315"/>
    </row>
    <row r="316" spans="1:8" x14ac:dyDescent="0.35">
      <c r="A316" s="70" t="s">
        <v>878</v>
      </c>
      <c r="B316" s="71"/>
      <c r="C316" s="72"/>
      <c r="D316" s="73"/>
      <c r="E316" s="73"/>
      <c r="F316" s="73"/>
    </row>
    <row r="317" spans="1:8" x14ac:dyDescent="0.35">
      <c r="A317" s="74" t="s">
        <v>879</v>
      </c>
      <c r="B317" s="74"/>
      <c r="C317" s="75"/>
      <c r="D317" s="73"/>
      <c r="E317" s="73"/>
      <c r="F317" s="73"/>
    </row>
  </sheetData>
  <mergeCells count="4">
    <mergeCell ref="A3:F3"/>
    <mergeCell ref="B4:F4"/>
    <mergeCell ref="A6:F6"/>
    <mergeCell ref="A269:F269"/>
  </mergeCells>
  <conditionalFormatting sqref="C2:F2">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B8:F8">
    <cfRule type="expression" dxfId="1" priority="2">
      <formula>#REF!=1</formula>
    </cfRule>
  </conditionalFormatting>
  <conditionalFormatting sqref="B226">
    <cfRule type="cellIs" dxfId="0" priority="1" operator="equal">
      <formula>5</formula>
    </cfRule>
  </conditionalFormatting>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workbookViewId="0">
      <selection activeCell="X14" sqref="X14"/>
    </sheetView>
  </sheetViews>
  <sheetFormatPr defaultRowHeight="14.5" x14ac:dyDescent="0.35"/>
  <cols>
    <col min="3" max="4" width="9.36328125" bestFit="1" customWidth="1"/>
    <col min="5" max="9" width="9.453125" bestFit="1" customWidth="1"/>
    <col min="10" max="10" width="9.36328125" bestFit="1" customWidth="1"/>
    <col min="11" max="17" width="8.90625" bestFit="1" customWidth="1"/>
  </cols>
  <sheetData>
    <row r="1" spans="1:17" x14ac:dyDescent="0.35">
      <c r="A1" s="4" t="s">
        <v>919</v>
      </c>
    </row>
    <row r="2" spans="1:17" x14ac:dyDescent="0.35">
      <c r="A2" s="4"/>
    </row>
    <row r="4" spans="1:17" x14ac:dyDescent="0.35">
      <c r="A4" t="s">
        <v>898</v>
      </c>
      <c r="I4" t="s">
        <v>899</v>
      </c>
    </row>
    <row r="5" spans="1:17" x14ac:dyDescent="0.35">
      <c r="C5" s="39">
        <v>5</v>
      </c>
      <c r="D5" s="39">
        <v>6</v>
      </c>
      <c r="E5" s="39">
        <v>7</v>
      </c>
      <c r="F5" s="39">
        <v>8</v>
      </c>
      <c r="G5" s="39">
        <v>9</v>
      </c>
      <c r="H5" s="39">
        <v>10</v>
      </c>
      <c r="I5" s="39">
        <v>11</v>
      </c>
      <c r="J5" s="39">
        <v>12</v>
      </c>
      <c r="K5" s="39">
        <v>13</v>
      </c>
      <c r="L5" s="39">
        <v>14</v>
      </c>
      <c r="M5" s="39">
        <v>15</v>
      </c>
      <c r="N5" s="39">
        <v>16</v>
      </c>
      <c r="O5" s="39">
        <v>17</v>
      </c>
      <c r="P5" s="39">
        <v>18</v>
      </c>
      <c r="Q5" s="39">
        <v>19</v>
      </c>
    </row>
    <row r="6" spans="1:17" x14ac:dyDescent="0.35">
      <c r="B6" s="39">
        <v>0.75</v>
      </c>
      <c r="C6" s="117">
        <v>9647.8948282798701</v>
      </c>
      <c r="D6" s="118">
        <v>10970.390969092099</v>
      </c>
      <c r="E6" s="118">
        <v>12159.2764215438</v>
      </c>
      <c r="F6" s="118">
        <v>13199.268184185599</v>
      </c>
      <c r="G6" s="118">
        <v>13242.7273798647</v>
      </c>
      <c r="H6" s="118">
        <v>11051.248525331201</v>
      </c>
      <c r="I6" s="118">
        <v>9521.8490553087195</v>
      </c>
      <c r="J6" s="118">
        <v>8072.9402267600399</v>
      </c>
      <c r="K6" s="118">
        <v>6973.3127722725303</v>
      </c>
      <c r="L6" s="118">
        <v>5992.2506934288403</v>
      </c>
      <c r="M6" s="118">
        <v>5132.4442326723101</v>
      </c>
      <c r="N6" s="118">
        <v>4382.6285756450097</v>
      </c>
      <c r="O6" s="118">
        <v>3744.5667230975801</v>
      </c>
      <c r="P6" s="118">
        <v>3208.3507262941698</v>
      </c>
      <c r="Q6" s="119">
        <v>2748.9200070648835</v>
      </c>
    </row>
    <row r="7" spans="1:17" x14ac:dyDescent="0.35">
      <c r="B7" s="39">
        <v>1.25</v>
      </c>
      <c r="C7" s="120">
        <v>26553.610922496799</v>
      </c>
      <c r="D7" s="121">
        <v>29282.8992938802</v>
      </c>
      <c r="E7" s="121">
        <v>31192.672599024201</v>
      </c>
      <c r="F7" s="121">
        <v>32684.327214445901</v>
      </c>
      <c r="G7" s="121">
        <v>31947.9200181837</v>
      </c>
      <c r="H7" s="121">
        <v>26318.069102376601</v>
      </c>
      <c r="I7" s="121">
        <v>22799.158996418399</v>
      </c>
      <c r="J7" s="121">
        <v>19477.456762457699</v>
      </c>
      <c r="K7" s="121">
        <v>17026.141581013399</v>
      </c>
      <c r="L7" s="121">
        <v>14808.8580318146</v>
      </c>
      <c r="M7" s="121">
        <v>12824.05818061</v>
      </c>
      <c r="N7" s="121">
        <v>11049.0373205492</v>
      </c>
      <c r="O7" s="121">
        <v>9506.2844662012303</v>
      </c>
      <c r="P7" s="121">
        <v>8190.7680427493497</v>
      </c>
      <c r="Q7" s="122">
        <v>7057.2978715976778</v>
      </c>
    </row>
    <row r="8" spans="1:17" x14ac:dyDescent="0.35">
      <c r="B8" s="39">
        <v>1.75</v>
      </c>
      <c r="C8" s="120">
        <v>48590.385791765199</v>
      </c>
      <c r="D8" s="121">
        <v>53576.122034448097</v>
      </c>
      <c r="E8" s="121">
        <v>56477.3496111063</v>
      </c>
      <c r="F8" s="121">
        <v>57557.778141882998</v>
      </c>
      <c r="G8" s="121">
        <v>55791.634385179401</v>
      </c>
      <c r="H8" s="121">
        <v>45737.493523281701</v>
      </c>
      <c r="I8" s="121">
        <v>39610.1977259134</v>
      </c>
      <c r="J8" s="121">
        <v>33929.7264051889</v>
      </c>
      <c r="K8" s="121">
        <v>29797.542507549799</v>
      </c>
      <c r="L8" s="121">
        <v>26066.623493753301</v>
      </c>
      <c r="M8" s="121">
        <v>22721.960800849902</v>
      </c>
      <c r="N8" s="121">
        <v>19696.943481055299</v>
      </c>
      <c r="O8" s="121">
        <v>17057.2261829895</v>
      </c>
      <c r="P8" s="121">
        <v>14796.1036235788</v>
      </c>
      <c r="Q8" s="122">
        <v>12834.717678657897</v>
      </c>
    </row>
    <row r="9" spans="1:17" x14ac:dyDescent="0.35">
      <c r="B9" s="39">
        <v>2.25</v>
      </c>
      <c r="C9" s="120">
        <v>74877.400900858993</v>
      </c>
      <c r="D9" s="121">
        <v>82375.789921039395</v>
      </c>
      <c r="E9" s="121">
        <v>84272.856426732105</v>
      </c>
      <c r="F9" s="121">
        <v>84651.512580786599</v>
      </c>
      <c r="G9" s="121">
        <v>81628.278257722399</v>
      </c>
      <c r="H9" s="121">
        <v>67379.520715741703</v>
      </c>
      <c r="I9" s="121">
        <v>58619.582244056997</v>
      </c>
      <c r="J9" s="121">
        <v>50435.078781144301</v>
      </c>
      <c r="K9" s="121">
        <v>44430.327651188498</v>
      </c>
      <c r="L9" s="121">
        <v>38966.446072866202</v>
      </c>
      <c r="M9" s="121">
        <v>34129.907952029404</v>
      </c>
      <c r="N9" s="121">
        <v>29800.849268486701</v>
      </c>
      <c r="O9" s="121">
        <v>25921.642213273401</v>
      </c>
      <c r="P9" s="121">
        <v>22590.927423124798</v>
      </c>
      <c r="Q9" s="122">
        <v>19688.181699212055</v>
      </c>
    </row>
    <row r="10" spans="1:17" x14ac:dyDescent="0.35">
      <c r="A10" t="s">
        <v>900</v>
      </c>
      <c r="B10" s="39">
        <v>2.75</v>
      </c>
      <c r="C10" s="120">
        <v>105047.47255126901</v>
      </c>
      <c r="D10" s="121">
        <v>112708.51496600499</v>
      </c>
      <c r="E10" s="121">
        <v>114509.04847451999</v>
      </c>
      <c r="F10" s="121">
        <v>114290.199278518</v>
      </c>
      <c r="G10" s="121">
        <v>109592.960827951</v>
      </c>
      <c r="H10" s="121">
        <v>90048.187847858004</v>
      </c>
      <c r="I10" s="121">
        <v>78510.438909786797</v>
      </c>
      <c r="J10" s="121">
        <v>67994.151858146302</v>
      </c>
      <c r="K10" s="121">
        <v>60266.498857847298</v>
      </c>
      <c r="L10" s="121">
        <v>53073.912276445903</v>
      </c>
      <c r="M10" s="121">
        <v>46767.251310658998</v>
      </c>
      <c r="N10" s="121">
        <v>40990.624779325597</v>
      </c>
      <c r="O10" s="121">
        <v>35706.997151348798</v>
      </c>
      <c r="P10" s="121">
        <v>31160.025668792201</v>
      </c>
      <c r="Q10" s="122">
        <v>27192.070942406655</v>
      </c>
    </row>
    <row r="11" spans="1:17" x14ac:dyDescent="0.35">
      <c r="B11" s="39">
        <v>3.25</v>
      </c>
      <c r="C11" s="120">
        <v>137535.09524620199</v>
      </c>
      <c r="D11" s="121">
        <v>145095.50990806401</v>
      </c>
      <c r="E11" s="121">
        <v>146622.51764942499</v>
      </c>
      <c r="F11" s="121">
        <v>145264.69193090699</v>
      </c>
      <c r="G11" s="121">
        <v>138539.42579615201</v>
      </c>
      <c r="H11" s="121">
        <v>113764.836941713</v>
      </c>
      <c r="I11" s="121">
        <v>99199.195056879806</v>
      </c>
      <c r="J11" s="121">
        <v>86254.314554391603</v>
      </c>
      <c r="K11" s="121">
        <v>76861.734976039006</v>
      </c>
      <c r="L11" s="121">
        <v>67959.969946645302</v>
      </c>
      <c r="M11" s="121">
        <v>60112.569023768199</v>
      </c>
      <c r="N11" s="121">
        <v>52889.074395026902</v>
      </c>
      <c r="O11" s="121">
        <v>46239.202095391098</v>
      </c>
      <c r="P11" s="121">
        <v>40478.475644488099</v>
      </c>
      <c r="Q11" s="122">
        <v>35435.451224292097</v>
      </c>
    </row>
    <row r="12" spans="1:17" x14ac:dyDescent="0.35">
      <c r="B12" s="39">
        <v>3.75</v>
      </c>
      <c r="C12" s="120">
        <v>168287.47996599801</v>
      </c>
      <c r="D12" s="121">
        <v>179316.76306942501</v>
      </c>
      <c r="E12" s="121">
        <v>180319.011504464</v>
      </c>
      <c r="F12" s="121">
        <v>177193.32074025201</v>
      </c>
      <c r="G12" s="121">
        <v>168243.207093084</v>
      </c>
      <c r="H12" s="121">
        <v>138665.68354021301</v>
      </c>
      <c r="I12" s="121">
        <v>120932.963037849</v>
      </c>
      <c r="J12" s="121">
        <v>105433.138447299</v>
      </c>
      <c r="K12" s="121">
        <v>94146.239078585902</v>
      </c>
      <c r="L12" s="121">
        <v>83526.038688981396</v>
      </c>
      <c r="M12" s="121">
        <v>74019.755385769095</v>
      </c>
      <c r="N12" s="121">
        <v>65289.763502236601</v>
      </c>
      <c r="O12" s="121">
        <v>57357.6320072815</v>
      </c>
      <c r="P12" s="121">
        <v>50437.0809440964</v>
      </c>
      <c r="Q12" s="122">
        <v>44351.53692952991</v>
      </c>
    </row>
    <row r="13" spans="1:17" x14ac:dyDescent="0.35">
      <c r="B13" s="39">
        <v>4.25</v>
      </c>
      <c r="C13" s="91"/>
      <c r="D13" s="90"/>
      <c r="E13" s="90"/>
      <c r="F13" s="90"/>
      <c r="G13" s="90"/>
      <c r="H13" s="90"/>
      <c r="I13" s="90"/>
      <c r="J13" s="90"/>
      <c r="K13" s="90"/>
      <c r="L13" s="90"/>
      <c r="M13" s="90"/>
      <c r="N13" s="90"/>
      <c r="O13" s="90"/>
      <c r="P13" s="90"/>
      <c r="Q13" s="92"/>
    </row>
    <row r="14" spans="1:17" x14ac:dyDescent="0.35">
      <c r="B14" s="39">
        <v>4.75</v>
      </c>
      <c r="C14" s="91"/>
      <c r="D14" s="90"/>
      <c r="E14" s="90"/>
      <c r="F14" s="90"/>
      <c r="G14" s="90"/>
      <c r="H14" s="90"/>
      <c r="I14" s="90"/>
      <c r="J14" s="90"/>
      <c r="K14" s="90"/>
      <c r="L14" s="90"/>
      <c r="M14" s="90"/>
      <c r="N14" s="90"/>
      <c r="O14" s="90"/>
      <c r="P14" s="90"/>
      <c r="Q14" s="92"/>
    </row>
    <row r="15" spans="1:17" x14ac:dyDescent="0.35">
      <c r="B15" s="39">
        <v>5.25</v>
      </c>
      <c r="C15" s="91"/>
      <c r="D15" s="90"/>
      <c r="E15" s="90"/>
      <c r="F15" s="90"/>
      <c r="G15" s="90"/>
      <c r="H15" s="90"/>
      <c r="I15" s="90"/>
      <c r="J15" s="90"/>
      <c r="K15" s="90"/>
      <c r="L15" s="90"/>
      <c r="M15" s="90"/>
      <c r="N15" s="90"/>
      <c r="O15" s="90"/>
      <c r="P15" s="90"/>
      <c r="Q15" s="92"/>
    </row>
    <row r="16" spans="1:17" x14ac:dyDescent="0.35">
      <c r="B16" s="39">
        <v>5.75</v>
      </c>
      <c r="C16" s="93"/>
      <c r="D16" s="94"/>
      <c r="E16" s="94"/>
      <c r="F16" s="94"/>
      <c r="G16" s="94"/>
      <c r="H16" s="94"/>
      <c r="I16" s="94"/>
      <c r="J16" s="94"/>
      <c r="K16" s="94"/>
      <c r="L16" s="94"/>
      <c r="M16" s="94"/>
      <c r="N16" s="94"/>
      <c r="O16" s="94"/>
      <c r="P16" s="94"/>
      <c r="Q16" s="95"/>
    </row>
    <row r="17" spans="1:18" x14ac:dyDescent="0.35">
      <c r="B17" s="39"/>
      <c r="C17" s="90"/>
      <c r="D17" s="90"/>
      <c r="E17" s="90"/>
      <c r="F17" s="90"/>
      <c r="G17" s="90"/>
      <c r="H17" s="90"/>
      <c r="I17" s="90"/>
      <c r="J17" s="90"/>
      <c r="K17" s="90"/>
      <c r="L17" s="90"/>
      <c r="M17" s="90"/>
      <c r="N17" s="90"/>
      <c r="O17" s="90"/>
      <c r="P17" s="90"/>
      <c r="Q17" s="90"/>
    </row>
    <row r="19" spans="1:18" x14ac:dyDescent="0.35">
      <c r="A19" t="s">
        <v>901</v>
      </c>
      <c r="I19" t="s">
        <v>899</v>
      </c>
    </row>
    <row r="20" spans="1:18" x14ac:dyDescent="0.35">
      <c r="C20" s="39">
        <v>5</v>
      </c>
      <c r="D20" s="39">
        <v>6</v>
      </c>
      <c r="E20" s="39">
        <v>7</v>
      </c>
      <c r="F20" s="39">
        <v>8</v>
      </c>
      <c r="G20" s="39">
        <v>9</v>
      </c>
      <c r="H20" s="39">
        <v>10</v>
      </c>
      <c r="I20" s="39">
        <v>11</v>
      </c>
      <c r="J20" s="39">
        <v>12</v>
      </c>
      <c r="K20" s="39">
        <v>13</v>
      </c>
      <c r="L20" s="39">
        <v>14</v>
      </c>
      <c r="M20" s="39">
        <v>15</v>
      </c>
      <c r="N20" s="39">
        <v>16</v>
      </c>
      <c r="O20" s="39">
        <v>17</v>
      </c>
      <c r="P20" s="39">
        <v>18</v>
      </c>
      <c r="Q20" s="39">
        <v>19</v>
      </c>
    </row>
    <row r="21" spans="1:18" x14ac:dyDescent="0.35">
      <c r="B21" s="39">
        <v>0.75</v>
      </c>
      <c r="C21" s="117">
        <v>6427.8320164954803</v>
      </c>
      <c r="D21" s="118">
        <v>7372.2545356069204</v>
      </c>
      <c r="E21" s="118">
        <v>8170.1775273961603</v>
      </c>
      <c r="F21" s="118">
        <v>8869.6094054498008</v>
      </c>
      <c r="G21" s="118">
        <v>8931.0313881468701</v>
      </c>
      <c r="H21" s="118">
        <v>7476.1133075535599</v>
      </c>
      <c r="I21" s="118">
        <v>6447.7755358776503</v>
      </c>
      <c r="J21" s="118">
        <v>5469.4091160538401</v>
      </c>
      <c r="K21" s="118">
        <v>4727.80224352409</v>
      </c>
      <c r="L21" s="118">
        <v>4063.11430147699</v>
      </c>
      <c r="M21" s="118">
        <v>3479.5315103616299</v>
      </c>
      <c r="N21" s="118">
        <v>2972.10239353815</v>
      </c>
      <c r="O21" s="118">
        <v>2540.95178806794</v>
      </c>
      <c r="P21" s="118">
        <v>2178.03446126777</v>
      </c>
      <c r="Q21" s="119">
        <v>1866.9516425878539</v>
      </c>
    </row>
    <row r="22" spans="1:18" x14ac:dyDescent="0.35">
      <c r="B22" s="39">
        <v>1.25</v>
      </c>
      <c r="C22" s="120">
        <v>17583.305649759201</v>
      </c>
      <c r="D22" s="121">
        <v>19563.274646991398</v>
      </c>
      <c r="E22" s="121">
        <v>20839.8547745176</v>
      </c>
      <c r="F22" s="121">
        <v>21814.205004080501</v>
      </c>
      <c r="G22" s="121">
        <v>21414.984935181699</v>
      </c>
      <c r="H22" s="121">
        <v>17723.264705789301</v>
      </c>
      <c r="I22" s="121">
        <v>15378.648750218499</v>
      </c>
      <c r="J22" s="121">
        <v>13152.2324090609</v>
      </c>
      <c r="K22" s="121">
        <v>11510.410693817101</v>
      </c>
      <c r="L22" s="121">
        <v>10015.670755761599</v>
      </c>
      <c r="M22" s="121">
        <v>8673.7799688320792</v>
      </c>
      <c r="N22" s="121">
        <v>7476.9054478811204</v>
      </c>
      <c r="O22" s="121">
        <v>6438.3305634657299</v>
      </c>
      <c r="P22" s="121">
        <v>5550.9917815932104</v>
      </c>
      <c r="Q22" s="122">
        <v>4785.947141975972</v>
      </c>
      <c r="R22" s="96"/>
    </row>
    <row r="23" spans="1:18" x14ac:dyDescent="0.35">
      <c r="B23" s="39">
        <v>1.75</v>
      </c>
      <c r="C23" s="120">
        <v>32058.877884117101</v>
      </c>
      <c r="D23" s="121">
        <v>35506.6804559804</v>
      </c>
      <c r="E23" s="121">
        <v>37407.333949150998</v>
      </c>
      <c r="F23" s="121">
        <v>38128.892936990902</v>
      </c>
      <c r="G23" s="121">
        <v>37118.518869879103</v>
      </c>
      <c r="H23" s="121">
        <v>30620.461277049901</v>
      </c>
      <c r="I23" s="121">
        <v>26587.8891501127</v>
      </c>
      <c r="J23" s="121">
        <v>22820.196962962898</v>
      </c>
      <c r="K23" s="121">
        <v>20075.448040397401</v>
      </c>
      <c r="L23" s="121">
        <v>17575.539418953798</v>
      </c>
      <c r="M23" s="121">
        <v>15324.9380182981</v>
      </c>
      <c r="N23" s="121">
        <v>13293.122544895699</v>
      </c>
      <c r="O23" s="121">
        <v>11523.3526183823</v>
      </c>
      <c r="P23" s="121">
        <v>10005.095013276199</v>
      </c>
      <c r="Q23" s="122">
        <v>8686.8752124272851</v>
      </c>
    </row>
    <row r="24" spans="1:18" x14ac:dyDescent="0.35">
      <c r="B24" s="39">
        <v>2.25</v>
      </c>
      <c r="C24" s="120">
        <v>48972.300567699996</v>
      </c>
      <c r="D24" s="121">
        <v>54049.293875429699</v>
      </c>
      <c r="E24" s="121">
        <v>55377.176365142601</v>
      </c>
      <c r="F24" s="121">
        <v>55764.830683353801</v>
      </c>
      <c r="G24" s="121">
        <v>54008.710301327497</v>
      </c>
      <c r="H24" s="121">
        <v>44822.490919971402</v>
      </c>
      <c r="I24" s="121">
        <v>39120.953841929702</v>
      </c>
      <c r="J24" s="121">
        <v>33754.497611911698</v>
      </c>
      <c r="K24" s="121">
        <v>29813.580691282099</v>
      </c>
      <c r="L24" s="121">
        <v>26180.670057564799</v>
      </c>
      <c r="M24" s="121">
        <v>22942.863551786199</v>
      </c>
      <c r="N24" s="121">
        <v>20050.6824433037</v>
      </c>
      <c r="O24" s="121">
        <v>17475.1475810423</v>
      </c>
      <c r="P24" s="121">
        <v>15252.939217659799</v>
      </c>
      <c r="Q24" s="122">
        <v>13313.315592825906</v>
      </c>
    </row>
    <row r="25" spans="1:18" x14ac:dyDescent="0.35">
      <c r="A25" t="s">
        <v>900</v>
      </c>
      <c r="B25" s="39">
        <v>2.75</v>
      </c>
      <c r="C25" s="120">
        <v>67888.781726640198</v>
      </c>
      <c r="D25" s="121">
        <v>73163.880927504797</v>
      </c>
      <c r="E25" s="121">
        <v>74680.955840626295</v>
      </c>
      <c r="F25" s="121">
        <v>74732.768199819795</v>
      </c>
      <c r="G25" s="121">
        <v>71998.621936362397</v>
      </c>
      <c r="H25" s="121">
        <v>59600.711345347503</v>
      </c>
      <c r="I25" s="121">
        <v>52163.9281265139</v>
      </c>
      <c r="J25" s="121">
        <v>45302.220471612898</v>
      </c>
      <c r="K25" s="121">
        <v>40266.503342965101</v>
      </c>
      <c r="L25" s="121">
        <v>35524.110965318701</v>
      </c>
      <c r="M25" s="121">
        <v>31331.258125705201</v>
      </c>
      <c r="N25" s="121">
        <v>27518.338857922899</v>
      </c>
      <c r="O25" s="121">
        <v>24034.3348510828</v>
      </c>
      <c r="P25" s="121">
        <v>21008.831895543899</v>
      </c>
      <c r="Q25" s="122">
        <v>18364.18691634139</v>
      </c>
    </row>
    <row r="26" spans="1:18" x14ac:dyDescent="0.35">
      <c r="B26" s="39">
        <v>3.25</v>
      </c>
      <c r="C26" s="120">
        <v>87799.891388413307</v>
      </c>
      <c r="D26" s="121">
        <v>93349.269203255797</v>
      </c>
      <c r="E26" s="121">
        <v>94754.866274477696</v>
      </c>
      <c r="F26" s="121">
        <v>94208.667252852101</v>
      </c>
      <c r="G26" s="121">
        <v>90353.859951897699</v>
      </c>
      <c r="H26" s="121">
        <v>74861.008662356806</v>
      </c>
      <c r="I26" s="121">
        <v>65601.642023419496</v>
      </c>
      <c r="J26" s="121">
        <v>57247.369129956402</v>
      </c>
      <c r="K26" s="121">
        <v>51147.060113362997</v>
      </c>
      <c r="L26" s="121">
        <v>45320.5150308425</v>
      </c>
      <c r="M26" s="121">
        <v>40160.593752792003</v>
      </c>
      <c r="N26" s="121">
        <v>35430.302628905803</v>
      </c>
      <c r="O26" s="121">
        <v>31061.2404831764</v>
      </c>
      <c r="P26" s="121">
        <v>27240.23426135</v>
      </c>
      <c r="Q26" s="122">
        <v>23889.270070045332</v>
      </c>
    </row>
    <row r="27" spans="1:18" x14ac:dyDescent="0.35">
      <c r="B27" s="39">
        <v>3.75</v>
      </c>
      <c r="C27" s="120">
        <v>106724.238672126</v>
      </c>
      <c r="D27" s="121">
        <v>114137.63175318101</v>
      </c>
      <c r="E27" s="121">
        <v>115335.13568349001</v>
      </c>
      <c r="F27" s="121">
        <v>113878.62202867</v>
      </c>
      <c r="G27" s="121">
        <v>108847.98582917301</v>
      </c>
      <c r="H27" s="121">
        <v>90666.848297691104</v>
      </c>
      <c r="I27" s="121">
        <v>79565.070629695707</v>
      </c>
      <c r="J27" s="121">
        <v>69683.790113233699</v>
      </c>
      <c r="K27" s="121">
        <v>62427.193561247099</v>
      </c>
      <c r="L27" s="121">
        <v>55526.588445745401</v>
      </c>
      <c r="M27" s="121">
        <v>49322.223456882297</v>
      </c>
      <c r="N27" s="121">
        <v>43632.925946916999</v>
      </c>
      <c r="O27" s="121">
        <v>38444.149994594802</v>
      </c>
      <c r="P27" s="121">
        <v>33870.161436477902</v>
      </c>
      <c r="Q27" s="122">
        <v>29840.374566595125</v>
      </c>
    </row>
    <row r="28" spans="1:18" x14ac:dyDescent="0.35">
      <c r="B28" s="39">
        <v>4.25</v>
      </c>
      <c r="C28" s="91"/>
      <c r="D28" s="90"/>
      <c r="E28" s="90"/>
      <c r="F28" s="90"/>
      <c r="G28" s="90"/>
      <c r="H28" s="90"/>
      <c r="I28" s="90"/>
      <c r="J28" s="90"/>
      <c r="K28" s="90"/>
      <c r="L28" s="90"/>
      <c r="M28" s="90"/>
      <c r="N28" s="90"/>
      <c r="O28" s="90"/>
      <c r="P28" s="90"/>
      <c r="Q28" s="92"/>
    </row>
    <row r="29" spans="1:18" x14ac:dyDescent="0.35">
      <c r="B29" s="39">
        <v>4.75</v>
      </c>
      <c r="C29" s="91"/>
      <c r="D29" s="90"/>
      <c r="E29" s="90"/>
      <c r="F29" s="90"/>
      <c r="G29" s="90"/>
      <c r="H29" s="90"/>
      <c r="I29" s="90"/>
      <c r="J29" s="90"/>
      <c r="K29" s="90"/>
      <c r="L29" s="90"/>
      <c r="M29" s="90"/>
      <c r="N29" s="90"/>
      <c r="O29" s="90"/>
      <c r="P29" s="90"/>
      <c r="Q29" s="92"/>
    </row>
    <row r="30" spans="1:18" x14ac:dyDescent="0.35">
      <c r="B30" s="39">
        <v>5.25</v>
      </c>
      <c r="C30" s="91"/>
      <c r="D30" s="90"/>
      <c r="E30" s="90"/>
      <c r="F30" s="90"/>
      <c r="G30" s="90"/>
      <c r="H30" s="90"/>
      <c r="I30" s="90"/>
      <c r="J30" s="90"/>
      <c r="K30" s="90"/>
      <c r="L30" s="90"/>
      <c r="M30" s="90"/>
      <c r="N30" s="90"/>
      <c r="O30" s="90"/>
      <c r="P30" s="90"/>
      <c r="Q30" s="92"/>
    </row>
    <row r="31" spans="1:18" x14ac:dyDescent="0.35">
      <c r="B31" s="39">
        <v>5.75</v>
      </c>
      <c r="C31" s="93"/>
      <c r="D31" s="94"/>
      <c r="E31" s="94"/>
      <c r="F31" s="94"/>
      <c r="G31" s="94"/>
      <c r="H31" s="94"/>
      <c r="I31" s="94"/>
      <c r="J31" s="94"/>
      <c r="K31" s="94"/>
      <c r="L31" s="94"/>
      <c r="M31" s="94"/>
      <c r="N31" s="94"/>
      <c r="O31" s="94"/>
      <c r="P31" s="94"/>
      <c r="Q31" s="95"/>
    </row>
    <row r="34" spans="1:17" x14ac:dyDescent="0.35">
      <c r="A34" t="s">
        <v>902</v>
      </c>
      <c r="I34" t="s">
        <v>899</v>
      </c>
    </row>
    <row r="35" spans="1:17" x14ac:dyDescent="0.35">
      <c r="C35" s="39">
        <v>5</v>
      </c>
      <c r="D35" s="39">
        <v>6</v>
      </c>
      <c r="E35" s="39">
        <v>7</v>
      </c>
      <c r="F35" s="39">
        <v>8</v>
      </c>
      <c r="G35" s="39">
        <v>9</v>
      </c>
      <c r="H35" s="39">
        <v>10</v>
      </c>
      <c r="I35" s="39">
        <v>11</v>
      </c>
      <c r="J35" s="39">
        <v>12</v>
      </c>
      <c r="K35" s="39">
        <v>13</v>
      </c>
      <c r="L35" s="39">
        <v>14</v>
      </c>
      <c r="M35" s="39">
        <v>15</v>
      </c>
      <c r="N35" s="39">
        <v>16</v>
      </c>
      <c r="O35" s="39">
        <v>17</v>
      </c>
      <c r="P35" s="39">
        <v>18</v>
      </c>
      <c r="Q35" s="39">
        <v>19</v>
      </c>
    </row>
    <row r="36" spans="1:17" x14ac:dyDescent="0.35">
      <c r="B36" s="39">
        <v>0.25</v>
      </c>
      <c r="C36" s="97">
        <v>0</v>
      </c>
      <c r="D36" s="98">
        <v>0</v>
      </c>
      <c r="E36" s="98">
        <v>3.3018199999999999E-4</v>
      </c>
      <c r="F36" s="98">
        <v>6.0645700000000002E-4</v>
      </c>
      <c r="G36" s="98">
        <v>1.0107600000000001E-4</v>
      </c>
      <c r="H36" s="98">
        <v>4.0430400000000002E-4</v>
      </c>
      <c r="I36" s="98">
        <v>5.0538099999999995E-4</v>
      </c>
      <c r="J36" s="98">
        <v>0</v>
      </c>
      <c r="K36" s="98">
        <v>5.0538099999999995E-4</v>
      </c>
      <c r="L36" s="98">
        <v>4.0430400000000002E-4</v>
      </c>
      <c r="M36" s="98">
        <v>0</v>
      </c>
      <c r="N36" s="98">
        <v>0</v>
      </c>
      <c r="O36" s="98">
        <v>0</v>
      </c>
      <c r="P36" s="98">
        <v>0</v>
      </c>
      <c r="Q36" s="99">
        <v>0</v>
      </c>
    </row>
    <row r="37" spans="1:17" x14ac:dyDescent="0.35">
      <c r="B37" s="39">
        <v>0.75</v>
      </c>
      <c r="C37" s="100">
        <v>4.8011160000000002E-3</v>
      </c>
      <c r="D37" s="101">
        <v>1.7435631E-2</v>
      </c>
      <c r="E37" s="101">
        <v>2.7829626E-2</v>
      </c>
      <c r="F37" s="101">
        <v>3.3658348999999997E-2</v>
      </c>
      <c r="G37" s="101">
        <v>2.5066879E-2</v>
      </c>
      <c r="H37" s="101">
        <v>1.930554E-2</v>
      </c>
      <c r="I37" s="101">
        <v>1.485819E-2</v>
      </c>
      <c r="J37" s="101">
        <v>1.1320525999999999E-2</v>
      </c>
      <c r="K37" s="101">
        <v>7.2774809999999997E-3</v>
      </c>
      <c r="L37" s="101">
        <v>3.5376639999999998E-3</v>
      </c>
      <c r="M37" s="101">
        <v>6.0645700000000002E-4</v>
      </c>
      <c r="N37" s="101">
        <v>1.0107600000000001E-4</v>
      </c>
      <c r="O37" s="101">
        <v>4.0430400000000002E-4</v>
      </c>
      <c r="P37" s="101">
        <v>5.0538099999999995E-4</v>
      </c>
      <c r="Q37" s="102">
        <v>0</v>
      </c>
    </row>
    <row r="38" spans="1:17" x14ac:dyDescent="0.35">
      <c r="B38" s="39">
        <v>1.25</v>
      </c>
      <c r="C38" s="100">
        <v>2.7290550000000002E-3</v>
      </c>
      <c r="D38" s="101">
        <v>2.2944280000000001E-2</v>
      </c>
      <c r="E38" s="101">
        <v>4.5848130000000001E-2</v>
      </c>
      <c r="F38" s="101">
        <v>6.1252131000000001E-2</v>
      </c>
      <c r="G38" s="101">
        <v>4.2047666999999997E-2</v>
      </c>
      <c r="H38" s="101">
        <v>2.8907770999999999E-2</v>
      </c>
      <c r="I38" s="101">
        <v>1.9507692E-2</v>
      </c>
      <c r="J38" s="101">
        <v>1.3443124000000001E-2</v>
      </c>
      <c r="K38" s="101">
        <v>9.9054599999999996E-3</v>
      </c>
      <c r="L38" s="101">
        <v>6.3677960000000002E-3</v>
      </c>
      <c r="M38" s="101">
        <v>3.0322840000000001E-3</v>
      </c>
      <c r="N38" s="101">
        <v>5.0538099999999995E-4</v>
      </c>
      <c r="O38" s="101">
        <v>4.0430400000000002E-4</v>
      </c>
      <c r="P38" s="101">
        <v>7.0753299999999999E-4</v>
      </c>
      <c r="Q38" s="102">
        <v>7.0753299999999999E-4</v>
      </c>
    </row>
    <row r="39" spans="1:17" x14ac:dyDescent="0.35">
      <c r="B39" s="39">
        <v>1.75</v>
      </c>
      <c r="C39" s="100">
        <v>6.5699499999999995E-4</v>
      </c>
      <c r="D39" s="101">
        <v>7.2269430000000004E-3</v>
      </c>
      <c r="E39" s="101">
        <v>2.9999393999999999E-2</v>
      </c>
      <c r="F39" s="101">
        <v>5.0639138E-2</v>
      </c>
      <c r="G39" s="101">
        <v>3.4972338999999998E-2</v>
      </c>
      <c r="H39" s="101">
        <v>1.8092626000000001E-2</v>
      </c>
      <c r="I39" s="101">
        <v>8.1871659999999992E-3</v>
      </c>
      <c r="J39" s="101">
        <v>9.1979269999999998E-3</v>
      </c>
      <c r="K39" s="101">
        <v>7.681785E-3</v>
      </c>
      <c r="L39" s="101">
        <v>4.9527299999999998E-3</v>
      </c>
      <c r="M39" s="101">
        <v>2.1225990000000002E-3</v>
      </c>
      <c r="N39" s="101">
        <v>2.1225990000000002E-3</v>
      </c>
      <c r="O39" s="101">
        <v>1.718294E-3</v>
      </c>
      <c r="P39" s="101">
        <v>1.010761E-3</v>
      </c>
      <c r="Q39" s="102">
        <v>0</v>
      </c>
    </row>
    <row r="40" spans="1:17" x14ac:dyDescent="0.35">
      <c r="B40" s="39">
        <v>2.25</v>
      </c>
      <c r="C40" s="100">
        <v>0</v>
      </c>
      <c r="D40" s="101">
        <v>0</v>
      </c>
      <c r="E40" s="101">
        <v>9.2450959999999995E-3</v>
      </c>
      <c r="F40" s="101">
        <v>2.3045355999999999E-2</v>
      </c>
      <c r="G40" s="101">
        <v>3.9217535999999997E-2</v>
      </c>
      <c r="H40" s="101">
        <v>2.7492705999999999E-2</v>
      </c>
      <c r="I40" s="101">
        <v>1.3240972E-2</v>
      </c>
      <c r="J40" s="101">
        <v>5.6602629999999996E-3</v>
      </c>
      <c r="K40" s="101">
        <v>5.1548820000000004E-3</v>
      </c>
      <c r="L40" s="101">
        <v>4.6495019999999998E-3</v>
      </c>
      <c r="M40" s="101">
        <v>3.7398169999999999E-3</v>
      </c>
      <c r="N40" s="101">
        <v>1.2129129999999999E-3</v>
      </c>
      <c r="O40" s="101">
        <v>1.1118370000000001E-3</v>
      </c>
      <c r="P40" s="101">
        <v>1.010761E-3</v>
      </c>
      <c r="Q40" s="102">
        <v>0</v>
      </c>
    </row>
    <row r="41" spans="1:17" x14ac:dyDescent="0.35">
      <c r="A41" t="s">
        <v>900</v>
      </c>
      <c r="B41" s="39">
        <v>2.75</v>
      </c>
      <c r="C41" s="100">
        <v>0</v>
      </c>
      <c r="D41" s="101">
        <v>0</v>
      </c>
      <c r="E41" s="101">
        <v>1.320728E-3</v>
      </c>
      <c r="F41" s="101">
        <v>5.9634909999999996E-3</v>
      </c>
      <c r="G41" s="101">
        <v>2.163029E-2</v>
      </c>
      <c r="H41" s="101">
        <v>2.5572259E-2</v>
      </c>
      <c r="I41" s="101">
        <v>2.0922758E-2</v>
      </c>
      <c r="J41" s="101">
        <v>7.7828619999999998E-3</v>
      </c>
      <c r="K41" s="101">
        <v>4.7505780000000001E-3</v>
      </c>
      <c r="L41" s="101">
        <v>2.6279789999999999E-3</v>
      </c>
      <c r="M41" s="101">
        <v>1.415066E-3</v>
      </c>
      <c r="N41" s="101">
        <v>1.415066E-3</v>
      </c>
      <c r="O41" s="101">
        <v>6.0645700000000002E-4</v>
      </c>
      <c r="P41" s="101">
        <v>0</v>
      </c>
      <c r="Q41" s="102">
        <v>0</v>
      </c>
    </row>
    <row r="42" spans="1:17" x14ac:dyDescent="0.35">
      <c r="B42" s="39">
        <v>3.25</v>
      </c>
      <c r="C42" s="100">
        <v>0</v>
      </c>
      <c r="D42" s="101">
        <v>0</v>
      </c>
      <c r="E42" s="101">
        <v>0</v>
      </c>
      <c r="F42" s="101">
        <v>1.2129129999999999E-3</v>
      </c>
      <c r="G42" s="101">
        <v>7.2774809999999997E-3</v>
      </c>
      <c r="H42" s="101">
        <v>1.5767875000000001E-2</v>
      </c>
      <c r="I42" s="101">
        <v>1.9406616000000002E-2</v>
      </c>
      <c r="J42" s="101">
        <v>1.485819E-2</v>
      </c>
      <c r="K42" s="101">
        <v>6.7720999999999996E-3</v>
      </c>
      <c r="L42" s="101">
        <v>2.9312079999999998E-3</v>
      </c>
      <c r="M42" s="101">
        <v>2.021522E-3</v>
      </c>
      <c r="N42" s="101">
        <v>1.5161420000000001E-3</v>
      </c>
      <c r="O42" s="101">
        <v>1.010761E-3</v>
      </c>
      <c r="P42" s="101">
        <v>7.0753299999999999E-4</v>
      </c>
      <c r="Q42" s="102">
        <v>7.0753299999999999E-4</v>
      </c>
    </row>
    <row r="43" spans="1:17" x14ac:dyDescent="0.35">
      <c r="B43" s="39">
        <v>3.75</v>
      </c>
      <c r="C43" s="100">
        <v>0</v>
      </c>
      <c r="D43" s="101">
        <v>0</v>
      </c>
      <c r="E43" s="101">
        <v>0</v>
      </c>
      <c r="F43" s="101">
        <v>0</v>
      </c>
      <c r="G43" s="101">
        <v>0</v>
      </c>
      <c r="H43" s="101">
        <v>4.4473489999999997E-3</v>
      </c>
      <c r="I43" s="101">
        <v>1.1219450000000001E-2</v>
      </c>
      <c r="J43" s="101">
        <v>1.9810919999999999E-2</v>
      </c>
      <c r="K43" s="101">
        <v>8.6925470000000001E-3</v>
      </c>
      <c r="L43" s="101">
        <v>3.6387400000000001E-3</v>
      </c>
      <c r="M43" s="101">
        <v>2.4258270000000002E-3</v>
      </c>
      <c r="N43" s="101">
        <v>4.0430400000000002E-4</v>
      </c>
      <c r="O43" s="101">
        <v>0</v>
      </c>
      <c r="P43" s="101">
        <v>0</v>
      </c>
      <c r="Q43" s="102">
        <v>0</v>
      </c>
    </row>
    <row r="44" spans="1:17" x14ac:dyDescent="0.35">
      <c r="B44" s="39">
        <v>4.25</v>
      </c>
      <c r="C44" s="100">
        <v>0</v>
      </c>
      <c r="D44" s="101">
        <v>0</v>
      </c>
      <c r="E44" s="101">
        <v>0</v>
      </c>
      <c r="F44" s="101">
        <v>0</v>
      </c>
      <c r="G44" s="101">
        <v>0</v>
      </c>
      <c r="H44" s="101">
        <v>0</v>
      </c>
      <c r="I44" s="101">
        <v>2.223675E-3</v>
      </c>
      <c r="J44" s="101">
        <v>7.7828619999999998E-3</v>
      </c>
      <c r="K44" s="101">
        <v>8.2882419999999995E-3</v>
      </c>
      <c r="L44" s="101">
        <v>5.4581109999999999E-3</v>
      </c>
      <c r="M44" s="101">
        <v>1.3139899999999999E-3</v>
      </c>
      <c r="N44" s="101">
        <v>8.0860899999999996E-4</v>
      </c>
      <c r="O44" s="101">
        <v>3.03228E-4</v>
      </c>
      <c r="P44" s="101">
        <v>0</v>
      </c>
      <c r="Q44" s="102">
        <v>0</v>
      </c>
    </row>
    <row r="45" spans="1:17" x14ac:dyDescent="0.35">
      <c r="B45" s="39">
        <v>4.75</v>
      </c>
      <c r="C45" s="100">
        <v>0</v>
      </c>
      <c r="D45" s="101">
        <v>0</v>
      </c>
      <c r="E45" s="101">
        <v>0</v>
      </c>
      <c r="F45" s="101">
        <v>0</v>
      </c>
      <c r="G45" s="101">
        <v>0</v>
      </c>
      <c r="H45" s="101">
        <v>0</v>
      </c>
      <c r="I45" s="101">
        <v>0</v>
      </c>
      <c r="J45" s="101">
        <v>0</v>
      </c>
      <c r="K45" s="101">
        <v>1.010761E-3</v>
      </c>
      <c r="L45" s="101">
        <v>2.021522E-3</v>
      </c>
      <c r="M45" s="101">
        <v>2.6279789999999999E-3</v>
      </c>
      <c r="N45" s="101">
        <v>1.6172179999999999E-3</v>
      </c>
      <c r="O45" s="101">
        <v>6.0645700000000002E-4</v>
      </c>
      <c r="P45" s="101">
        <v>0</v>
      </c>
      <c r="Q45" s="102">
        <v>0</v>
      </c>
    </row>
    <row r="46" spans="1:17" x14ac:dyDescent="0.35">
      <c r="B46" s="39">
        <v>5.25</v>
      </c>
      <c r="C46" s="100">
        <v>0</v>
      </c>
      <c r="D46" s="101">
        <v>0</v>
      </c>
      <c r="E46" s="101">
        <v>0</v>
      </c>
      <c r="F46" s="101">
        <v>0</v>
      </c>
      <c r="G46" s="101">
        <v>0</v>
      </c>
      <c r="H46" s="101">
        <v>0</v>
      </c>
      <c r="I46" s="101">
        <v>0</v>
      </c>
      <c r="J46" s="101">
        <v>0</v>
      </c>
      <c r="K46" s="101">
        <v>0</v>
      </c>
      <c r="L46" s="101">
        <v>6.0645700000000002E-4</v>
      </c>
      <c r="M46" s="101">
        <v>1.415066E-3</v>
      </c>
      <c r="N46" s="101">
        <v>1.415066E-3</v>
      </c>
      <c r="O46" s="101">
        <v>1.010761E-3</v>
      </c>
      <c r="P46" s="101">
        <v>5.0538099999999995E-4</v>
      </c>
      <c r="Q46" s="102">
        <v>0</v>
      </c>
    </row>
    <row r="47" spans="1:17" x14ac:dyDescent="0.35">
      <c r="B47" s="39">
        <v>5.75</v>
      </c>
      <c r="C47" s="103">
        <v>0</v>
      </c>
      <c r="D47" s="104">
        <v>0</v>
      </c>
      <c r="E47" s="104">
        <v>0</v>
      </c>
      <c r="F47" s="104">
        <v>0</v>
      </c>
      <c r="G47" s="104">
        <v>0</v>
      </c>
      <c r="H47" s="104">
        <v>0</v>
      </c>
      <c r="I47" s="104">
        <v>0</v>
      </c>
      <c r="J47" s="104">
        <v>0</v>
      </c>
      <c r="K47" s="104">
        <v>0</v>
      </c>
      <c r="L47" s="104">
        <v>0</v>
      </c>
      <c r="M47" s="104">
        <v>0</v>
      </c>
      <c r="N47" s="104">
        <v>0</v>
      </c>
      <c r="O47" s="104">
        <v>0</v>
      </c>
      <c r="P47" s="104">
        <v>0</v>
      </c>
      <c r="Q47" s="105">
        <v>0</v>
      </c>
    </row>
    <row r="48" spans="1:17" x14ac:dyDescent="0.35">
      <c r="B48" s="39"/>
      <c r="C48" s="101"/>
      <c r="D48" s="101"/>
      <c r="E48" s="101"/>
      <c r="F48" s="101"/>
      <c r="G48" s="101"/>
      <c r="H48" s="101"/>
      <c r="I48" s="101"/>
      <c r="J48" s="101"/>
      <c r="K48" s="101"/>
      <c r="L48" s="101"/>
      <c r="M48" s="101"/>
      <c r="N48" s="101"/>
      <c r="O48" s="101"/>
      <c r="P48" s="101"/>
      <c r="Q48" s="101"/>
    </row>
    <row r="49" spans="1:17" x14ac:dyDescent="0.35">
      <c r="B49" s="39"/>
      <c r="C49" s="101"/>
      <c r="D49" s="101"/>
      <c r="E49" s="101"/>
      <c r="F49" s="101"/>
      <c r="G49" s="101"/>
      <c r="H49" s="101"/>
      <c r="I49" s="101"/>
      <c r="J49" s="101"/>
      <c r="K49" s="101"/>
      <c r="L49" s="101"/>
      <c r="M49" s="101"/>
      <c r="N49" s="101"/>
      <c r="O49" s="101"/>
      <c r="P49" s="101"/>
      <c r="Q49" s="101"/>
    </row>
    <row r="50" spans="1:17" x14ac:dyDescent="0.35">
      <c r="A50" t="s">
        <v>903</v>
      </c>
      <c r="B50" s="39"/>
      <c r="C50" s="101"/>
      <c r="D50" s="101"/>
      <c r="E50" s="101"/>
      <c r="F50" s="101"/>
      <c r="G50" s="101"/>
      <c r="H50" s="101"/>
      <c r="I50" s="101" t="s">
        <v>899</v>
      </c>
      <c r="J50" s="101"/>
      <c r="K50" s="101"/>
      <c r="L50" s="101"/>
      <c r="M50" s="101"/>
      <c r="N50" s="101"/>
      <c r="O50" s="101"/>
      <c r="P50" s="101"/>
      <c r="Q50" s="101"/>
    </row>
    <row r="51" spans="1:17" ht="15" thickBot="1" x14ac:dyDescent="0.4">
      <c r="C51" s="39">
        <v>5</v>
      </c>
      <c r="D51" s="39">
        <v>6</v>
      </c>
      <c r="E51" s="39">
        <v>7</v>
      </c>
      <c r="F51" s="39">
        <v>8</v>
      </c>
      <c r="G51" s="39">
        <v>9</v>
      </c>
      <c r="H51" s="39">
        <v>10</v>
      </c>
      <c r="I51" s="39">
        <v>11</v>
      </c>
      <c r="J51" s="39">
        <v>12</v>
      </c>
      <c r="K51" s="39">
        <v>13</v>
      </c>
      <c r="L51" s="39">
        <v>14</v>
      </c>
      <c r="M51" s="39">
        <v>15</v>
      </c>
      <c r="N51" s="39">
        <v>16</v>
      </c>
      <c r="O51" s="39">
        <v>17</v>
      </c>
      <c r="P51" s="39">
        <v>18</v>
      </c>
      <c r="Q51" s="39">
        <v>19</v>
      </c>
    </row>
    <row r="52" spans="1:17" x14ac:dyDescent="0.35">
      <c r="B52" s="39">
        <v>0.75</v>
      </c>
      <c r="C52" s="106">
        <v>1</v>
      </c>
      <c r="D52" s="107">
        <v>1</v>
      </c>
      <c r="E52" s="107">
        <v>1</v>
      </c>
      <c r="F52" s="107">
        <v>1</v>
      </c>
      <c r="G52" s="107">
        <v>1</v>
      </c>
      <c r="H52" s="107">
        <v>1</v>
      </c>
      <c r="I52" s="107">
        <v>1</v>
      </c>
      <c r="J52" s="107">
        <v>1</v>
      </c>
      <c r="K52" s="107">
        <v>1</v>
      </c>
      <c r="L52" s="107">
        <v>1</v>
      </c>
      <c r="M52" s="107">
        <v>1</v>
      </c>
      <c r="N52" s="107">
        <v>1</v>
      </c>
      <c r="O52" s="107">
        <v>1</v>
      </c>
      <c r="P52" s="107">
        <v>1</v>
      </c>
      <c r="Q52" s="108">
        <v>1</v>
      </c>
    </row>
    <row r="53" spans="1:17" x14ac:dyDescent="0.35">
      <c r="B53" s="39">
        <v>1.25</v>
      </c>
      <c r="C53" s="109">
        <v>1</v>
      </c>
      <c r="D53" s="110">
        <v>1</v>
      </c>
      <c r="E53" s="110">
        <v>1</v>
      </c>
      <c r="F53" s="110">
        <v>1</v>
      </c>
      <c r="G53" s="110">
        <v>1</v>
      </c>
      <c r="H53" s="110">
        <v>1</v>
      </c>
      <c r="I53" s="110">
        <v>1</v>
      </c>
      <c r="J53" s="110">
        <v>1</v>
      </c>
      <c r="K53" s="110">
        <v>1</v>
      </c>
      <c r="L53" s="110">
        <v>1</v>
      </c>
      <c r="M53" s="110">
        <v>1</v>
      </c>
      <c r="N53" s="110">
        <v>1</v>
      </c>
      <c r="O53" s="110">
        <v>1</v>
      </c>
      <c r="P53" s="110">
        <v>1</v>
      </c>
      <c r="Q53" s="111">
        <v>1</v>
      </c>
    </row>
    <row r="54" spans="1:17" x14ac:dyDescent="0.35">
      <c r="B54" s="39">
        <v>1.75</v>
      </c>
      <c r="C54" s="109">
        <v>1</v>
      </c>
      <c r="D54" s="110">
        <v>1</v>
      </c>
      <c r="E54" s="110">
        <v>1</v>
      </c>
      <c r="F54" s="110">
        <v>1</v>
      </c>
      <c r="G54" s="110">
        <v>1</v>
      </c>
      <c r="H54" s="110">
        <v>1</v>
      </c>
      <c r="I54" s="110">
        <v>1</v>
      </c>
      <c r="J54" s="110">
        <v>1</v>
      </c>
      <c r="K54" s="110">
        <v>1</v>
      </c>
      <c r="L54" s="110">
        <v>1</v>
      </c>
      <c r="M54" s="110">
        <v>1</v>
      </c>
      <c r="N54" s="110">
        <v>1</v>
      </c>
      <c r="O54" s="110">
        <v>1</v>
      </c>
      <c r="P54" s="110">
        <v>1</v>
      </c>
      <c r="Q54" s="111">
        <v>1</v>
      </c>
    </row>
    <row r="55" spans="1:17" x14ac:dyDescent="0.35">
      <c r="B55" s="39">
        <v>2.25</v>
      </c>
      <c r="C55" s="109">
        <v>1</v>
      </c>
      <c r="D55" s="110">
        <v>1</v>
      </c>
      <c r="E55" s="110">
        <v>1</v>
      </c>
      <c r="F55" s="110">
        <v>1</v>
      </c>
      <c r="G55" s="110">
        <v>1</v>
      </c>
      <c r="H55" s="110">
        <v>1</v>
      </c>
      <c r="I55" s="110">
        <v>1</v>
      </c>
      <c r="J55" s="110">
        <v>1</v>
      </c>
      <c r="K55" s="110">
        <v>1</v>
      </c>
      <c r="L55" s="110">
        <v>1</v>
      </c>
      <c r="M55" s="110">
        <v>1</v>
      </c>
      <c r="N55" s="110">
        <v>1</v>
      </c>
      <c r="O55" s="110">
        <v>1</v>
      </c>
      <c r="P55" s="110">
        <v>1</v>
      </c>
      <c r="Q55" s="111">
        <v>1</v>
      </c>
    </row>
    <row r="56" spans="1:17" x14ac:dyDescent="0.35">
      <c r="A56" t="s">
        <v>900</v>
      </c>
      <c r="B56" s="39">
        <v>2.75</v>
      </c>
      <c r="C56" s="109">
        <v>1</v>
      </c>
      <c r="D56" s="110">
        <v>1</v>
      </c>
      <c r="E56" s="110">
        <v>1</v>
      </c>
      <c r="F56" s="110">
        <v>1</v>
      </c>
      <c r="G56" s="110">
        <v>1</v>
      </c>
      <c r="H56" s="110">
        <v>1</v>
      </c>
      <c r="I56" s="110">
        <v>1</v>
      </c>
      <c r="J56" s="110">
        <v>1</v>
      </c>
      <c r="K56" s="110">
        <v>1</v>
      </c>
      <c r="L56" s="110">
        <v>1</v>
      </c>
      <c r="M56" s="110">
        <v>1</v>
      </c>
      <c r="N56" s="110">
        <v>1</v>
      </c>
      <c r="O56" s="110">
        <v>1</v>
      </c>
      <c r="P56" s="110">
        <v>1</v>
      </c>
      <c r="Q56" s="111">
        <v>1</v>
      </c>
    </row>
    <row r="57" spans="1:17" x14ac:dyDescent="0.35">
      <c r="B57" s="39">
        <v>3.25</v>
      </c>
      <c r="C57" s="109">
        <v>0</v>
      </c>
      <c r="D57" s="110">
        <v>0</v>
      </c>
      <c r="E57" s="110">
        <v>0</v>
      </c>
      <c r="F57" s="110">
        <v>0</v>
      </c>
      <c r="G57" s="110">
        <v>0</v>
      </c>
      <c r="H57" s="110">
        <v>0</v>
      </c>
      <c r="I57" s="110">
        <v>0</v>
      </c>
      <c r="J57" s="110">
        <v>0</v>
      </c>
      <c r="K57" s="110">
        <v>0</v>
      </c>
      <c r="L57" s="110">
        <v>0</v>
      </c>
      <c r="M57" s="110">
        <v>0</v>
      </c>
      <c r="N57" s="110">
        <v>0</v>
      </c>
      <c r="O57" s="110">
        <v>0</v>
      </c>
      <c r="P57" s="110">
        <v>0</v>
      </c>
      <c r="Q57" s="111">
        <v>0</v>
      </c>
    </row>
    <row r="58" spans="1:17" x14ac:dyDescent="0.35">
      <c r="B58" s="39">
        <v>3.75</v>
      </c>
      <c r="C58" s="109">
        <v>0</v>
      </c>
      <c r="D58" s="110">
        <v>0</v>
      </c>
      <c r="E58" s="110">
        <v>0</v>
      </c>
      <c r="F58" s="110">
        <v>0</v>
      </c>
      <c r="G58" s="110">
        <v>0</v>
      </c>
      <c r="H58" s="110">
        <v>0</v>
      </c>
      <c r="I58" s="110">
        <v>0</v>
      </c>
      <c r="J58" s="110">
        <v>0</v>
      </c>
      <c r="K58" s="110">
        <v>0</v>
      </c>
      <c r="L58" s="110">
        <v>0</v>
      </c>
      <c r="M58" s="110">
        <v>0</v>
      </c>
      <c r="N58" s="110">
        <v>0</v>
      </c>
      <c r="O58" s="110">
        <v>0</v>
      </c>
      <c r="P58" s="110">
        <v>0</v>
      </c>
      <c r="Q58" s="111">
        <v>0</v>
      </c>
    </row>
    <row r="59" spans="1:17" x14ac:dyDescent="0.35">
      <c r="B59" s="39">
        <v>4.25</v>
      </c>
      <c r="C59" s="109">
        <v>0</v>
      </c>
      <c r="D59" s="110">
        <v>0</v>
      </c>
      <c r="E59" s="110">
        <v>0</v>
      </c>
      <c r="F59" s="110">
        <v>0</v>
      </c>
      <c r="G59" s="110">
        <v>0</v>
      </c>
      <c r="H59" s="110">
        <v>0</v>
      </c>
      <c r="I59" s="110">
        <v>0</v>
      </c>
      <c r="J59" s="110">
        <v>0</v>
      </c>
      <c r="K59" s="110">
        <v>0</v>
      </c>
      <c r="L59" s="110">
        <v>0</v>
      </c>
      <c r="M59" s="110">
        <v>0</v>
      </c>
      <c r="N59" s="110">
        <v>0</v>
      </c>
      <c r="O59" s="110">
        <v>0</v>
      </c>
      <c r="P59" s="110">
        <v>0</v>
      </c>
      <c r="Q59" s="111">
        <v>0</v>
      </c>
    </row>
    <row r="60" spans="1:17" x14ac:dyDescent="0.35">
      <c r="B60" s="39">
        <v>4.75</v>
      </c>
      <c r="C60" s="109">
        <v>0</v>
      </c>
      <c r="D60" s="110">
        <v>0</v>
      </c>
      <c r="E60" s="110">
        <v>0</v>
      </c>
      <c r="F60" s="110">
        <v>0</v>
      </c>
      <c r="G60" s="110">
        <v>0</v>
      </c>
      <c r="H60" s="110">
        <v>0</v>
      </c>
      <c r="I60" s="110">
        <v>0</v>
      </c>
      <c r="J60" s="110">
        <v>0</v>
      </c>
      <c r="K60" s="110">
        <v>0</v>
      </c>
      <c r="L60" s="110">
        <v>0</v>
      </c>
      <c r="M60" s="110">
        <v>0</v>
      </c>
      <c r="N60" s="110">
        <v>0</v>
      </c>
      <c r="O60" s="110">
        <v>0</v>
      </c>
      <c r="P60" s="110">
        <v>0</v>
      </c>
      <c r="Q60" s="111">
        <v>0</v>
      </c>
    </row>
    <row r="61" spans="1:17" x14ac:dyDescent="0.35">
      <c r="B61" s="39">
        <v>5.25</v>
      </c>
      <c r="C61" s="109">
        <v>0</v>
      </c>
      <c r="D61" s="110">
        <v>0</v>
      </c>
      <c r="E61" s="110">
        <v>0</v>
      </c>
      <c r="F61" s="110">
        <v>0</v>
      </c>
      <c r="G61" s="110">
        <v>0</v>
      </c>
      <c r="H61" s="110">
        <v>0</v>
      </c>
      <c r="I61" s="110">
        <v>0</v>
      </c>
      <c r="J61" s="110">
        <v>0</v>
      </c>
      <c r="K61" s="110">
        <v>0</v>
      </c>
      <c r="L61" s="110">
        <v>0</v>
      </c>
      <c r="M61" s="110">
        <v>0</v>
      </c>
      <c r="N61" s="110">
        <v>0</v>
      </c>
      <c r="O61" s="110">
        <v>0</v>
      </c>
      <c r="P61" s="110">
        <v>0</v>
      </c>
      <c r="Q61" s="111">
        <v>0</v>
      </c>
    </row>
    <row r="62" spans="1:17" ht="15" thickBot="1" x14ac:dyDescent="0.4">
      <c r="B62" s="39">
        <v>5.75</v>
      </c>
      <c r="C62" s="112">
        <v>0</v>
      </c>
      <c r="D62" s="113">
        <v>0</v>
      </c>
      <c r="E62" s="113">
        <v>0</v>
      </c>
      <c r="F62" s="113">
        <v>0</v>
      </c>
      <c r="G62" s="113">
        <v>0</v>
      </c>
      <c r="H62" s="113">
        <v>0</v>
      </c>
      <c r="I62" s="113">
        <v>0</v>
      </c>
      <c r="J62" s="113">
        <v>0</v>
      </c>
      <c r="K62" s="113">
        <v>0</v>
      </c>
      <c r="L62" s="113">
        <v>0</v>
      </c>
      <c r="M62" s="113">
        <v>0</v>
      </c>
      <c r="N62" s="113">
        <v>0</v>
      </c>
      <c r="O62" s="113">
        <v>0</v>
      </c>
      <c r="P62" s="113">
        <v>0</v>
      </c>
      <c r="Q62" s="114">
        <v>0</v>
      </c>
    </row>
    <row r="63" spans="1:17" x14ac:dyDescent="0.35">
      <c r="B63" s="39"/>
      <c r="C63" s="101"/>
      <c r="D63" s="101"/>
      <c r="E63" s="101"/>
      <c r="F63" s="101"/>
      <c r="G63" s="101"/>
      <c r="H63" s="101"/>
      <c r="I63" s="101"/>
      <c r="J63" s="101"/>
      <c r="K63" s="101"/>
      <c r="L63" s="101"/>
      <c r="M63" s="101"/>
      <c r="N63" s="101"/>
      <c r="O63" s="101"/>
      <c r="P63" s="101"/>
      <c r="Q63" s="101"/>
    </row>
    <row r="64" spans="1:17" x14ac:dyDescent="0.35">
      <c r="B64" s="39"/>
      <c r="C64" s="101"/>
      <c r="D64" s="101"/>
      <c r="E64" s="101"/>
      <c r="F64" s="101"/>
      <c r="G64" s="101"/>
      <c r="H64" s="101"/>
      <c r="I64" s="101"/>
      <c r="J64" s="101"/>
      <c r="K64" s="101"/>
      <c r="L64" s="101"/>
      <c r="M64" s="101"/>
      <c r="N64" s="101"/>
      <c r="O64" s="101"/>
      <c r="P64" s="101"/>
      <c r="Q64" s="101"/>
    </row>
    <row r="65" spans="1:17" x14ac:dyDescent="0.35">
      <c r="A65" t="s">
        <v>904</v>
      </c>
      <c r="I65" t="s">
        <v>899</v>
      </c>
    </row>
    <row r="66" spans="1:17" x14ac:dyDescent="0.35">
      <c r="C66" s="39">
        <v>5</v>
      </c>
      <c r="D66" s="39">
        <v>6</v>
      </c>
      <c r="E66" s="39">
        <v>7</v>
      </c>
      <c r="F66" s="39">
        <v>8</v>
      </c>
      <c r="G66" s="39">
        <v>9</v>
      </c>
      <c r="H66" s="39">
        <v>10</v>
      </c>
      <c r="I66" s="39">
        <v>11</v>
      </c>
      <c r="J66" s="39">
        <v>12</v>
      </c>
      <c r="K66" s="39">
        <v>13</v>
      </c>
      <c r="L66" s="39">
        <v>14</v>
      </c>
      <c r="M66" s="39">
        <v>15</v>
      </c>
      <c r="N66" s="39">
        <v>16</v>
      </c>
      <c r="O66" s="39">
        <v>17</v>
      </c>
      <c r="P66" s="39">
        <v>18</v>
      </c>
      <c r="Q66" s="39">
        <v>19</v>
      </c>
    </row>
    <row r="67" spans="1:17" x14ac:dyDescent="0.35">
      <c r="B67" s="39">
        <v>0.75</v>
      </c>
      <c r="C67" s="117">
        <v>6427.8320164954803</v>
      </c>
      <c r="D67" s="118">
        <v>7372.2545356069204</v>
      </c>
      <c r="E67" s="118">
        <v>8170.1775273961603</v>
      </c>
      <c r="F67" s="118">
        <v>8869.6094054498008</v>
      </c>
      <c r="G67" s="118">
        <v>8931.0313881468701</v>
      </c>
      <c r="H67" s="118">
        <v>7476.1133075535599</v>
      </c>
      <c r="I67" s="118">
        <v>6447.7755358776503</v>
      </c>
      <c r="J67" s="118">
        <v>5469.4091160538401</v>
      </c>
      <c r="K67" s="118">
        <v>4727.80224352409</v>
      </c>
      <c r="L67" s="118">
        <v>4063.11430147699</v>
      </c>
      <c r="M67" s="118">
        <v>3479.5315103616299</v>
      </c>
      <c r="N67" s="118">
        <v>2972.10239353815</v>
      </c>
      <c r="O67" s="118">
        <v>2540.95178806794</v>
      </c>
      <c r="P67" s="118">
        <v>2178.03446126777</v>
      </c>
      <c r="Q67" s="119">
        <v>1866.9516425878539</v>
      </c>
    </row>
    <row r="68" spans="1:17" x14ac:dyDescent="0.35">
      <c r="B68" s="39">
        <v>1.25</v>
      </c>
      <c r="C68" s="120">
        <v>17583.305649759201</v>
      </c>
      <c r="D68" s="121">
        <v>19563.274646991398</v>
      </c>
      <c r="E68" s="121">
        <v>20839.8547745176</v>
      </c>
      <c r="F68" s="121">
        <v>21814.205004080501</v>
      </c>
      <c r="G68" s="121">
        <v>21414.984935181699</v>
      </c>
      <c r="H68" s="121">
        <v>17723.264705789301</v>
      </c>
      <c r="I68" s="121">
        <v>15378.648750218499</v>
      </c>
      <c r="J68" s="121">
        <v>13152.2324090609</v>
      </c>
      <c r="K68" s="121">
        <v>11510.410693817101</v>
      </c>
      <c r="L68" s="121">
        <v>10015.670755761599</v>
      </c>
      <c r="M68" s="121">
        <v>8673.7799688320792</v>
      </c>
      <c r="N68" s="121">
        <v>7476.9054478811204</v>
      </c>
      <c r="O68" s="121">
        <v>6438.3305634657299</v>
      </c>
      <c r="P68" s="121">
        <v>5550.9917815932104</v>
      </c>
      <c r="Q68" s="122">
        <v>4785.947141975972</v>
      </c>
    </row>
    <row r="69" spans="1:17" x14ac:dyDescent="0.35">
      <c r="B69" s="39">
        <v>1.75</v>
      </c>
      <c r="C69" s="120">
        <v>32058.877884117101</v>
      </c>
      <c r="D69" s="121">
        <v>35506.6804559804</v>
      </c>
      <c r="E69" s="121">
        <v>37407.333949150998</v>
      </c>
      <c r="F69" s="121">
        <v>38128.892936990902</v>
      </c>
      <c r="G69" s="121">
        <v>37118.518869879103</v>
      </c>
      <c r="H69" s="121">
        <v>30620.461277049901</v>
      </c>
      <c r="I69" s="121">
        <v>26587.8891501127</v>
      </c>
      <c r="J69" s="121">
        <v>22820.196962962898</v>
      </c>
      <c r="K69" s="121">
        <v>20075.448040397401</v>
      </c>
      <c r="L69" s="121">
        <v>17575.539418953798</v>
      </c>
      <c r="M69" s="121">
        <v>15324.9380182981</v>
      </c>
      <c r="N69" s="121">
        <v>13293.122544895699</v>
      </c>
      <c r="O69" s="121">
        <v>11523.3526183823</v>
      </c>
      <c r="P69" s="121">
        <v>10005.095013276199</v>
      </c>
      <c r="Q69" s="122">
        <v>8686.8752124272851</v>
      </c>
    </row>
    <row r="70" spans="1:17" x14ac:dyDescent="0.35">
      <c r="B70" s="39">
        <v>2.25</v>
      </c>
      <c r="C70" s="120">
        <v>48972.300567699996</v>
      </c>
      <c r="D70" s="121">
        <v>54049.293875429699</v>
      </c>
      <c r="E70" s="121">
        <v>55377.176365142601</v>
      </c>
      <c r="F70" s="121">
        <v>55764.830683353801</v>
      </c>
      <c r="G70" s="121">
        <v>54008.710301327497</v>
      </c>
      <c r="H70" s="121">
        <v>44822.490919971402</v>
      </c>
      <c r="I70" s="121">
        <v>39120.953841929702</v>
      </c>
      <c r="J70" s="121">
        <v>33754.497611911698</v>
      </c>
      <c r="K70" s="121">
        <v>29813.580691282099</v>
      </c>
      <c r="L70" s="121">
        <v>26180.670057564799</v>
      </c>
      <c r="M70" s="121">
        <v>22942.863551786199</v>
      </c>
      <c r="N70" s="121">
        <v>20050.6824433037</v>
      </c>
      <c r="O70" s="121">
        <v>17475.1475810423</v>
      </c>
      <c r="P70" s="121">
        <v>15252.939217659799</v>
      </c>
      <c r="Q70" s="122">
        <v>13313.315592825906</v>
      </c>
    </row>
    <row r="71" spans="1:17" x14ac:dyDescent="0.35">
      <c r="A71" t="s">
        <v>900</v>
      </c>
      <c r="B71" s="39">
        <v>2.75</v>
      </c>
      <c r="C71" s="120">
        <v>67888.781726640198</v>
      </c>
      <c r="D71" s="121">
        <v>73163.880927504797</v>
      </c>
      <c r="E71" s="121">
        <v>74680.955840626295</v>
      </c>
      <c r="F71" s="121">
        <v>74732.768199819795</v>
      </c>
      <c r="G71" s="121">
        <v>71998.621936362397</v>
      </c>
      <c r="H71" s="121">
        <v>59600.711345347503</v>
      </c>
      <c r="I71" s="121">
        <v>52163.9281265139</v>
      </c>
      <c r="J71" s="121">
        <v>45302.220471612898</v>
      </c>
      <c r="K71" s="121">
        <v>40266.503342965101</v>
      </c>
      <c r="L71" s="121">
        <v>35524.110965318701</v>
      </c>
      <c r="M71" s="121">
        <v>31331.258125705201</v>
      </c>
      <c r="N71" s="121">
        <v>27518.338857922899</v>
      </c>
      <c r="O71" s="121">
        <v>24034.3348510828</v>
      </c>
      <c r="P71" s="121">
        <v>21008.831895543899</v>
      </c>
      <c r="Q71" s="122">
        <v>18364.18691634139</v>
      </c>
    </row>
    <row r="72" spans="1:17" x14ac:dyDescent="0.35">
      <c r="B72" s="39">
        <v>3.25</v>
      </c>
      <c r="C72" s="91">
        <v>0</v>
      </c>
      <c r="D72" s="90">
        <v>0</v>
      </c>
      <c r="E72" s="90">
        <v>0</v>
      </c>
      <c r="F72" s="90">
        <v>0</v>
      </c>
      <c r="G72" s="90">
        <v>0</v>
      </c>
      <c r="H72" s="90">
        <v>0</v>
      </c>
      <c r="I72" s="90">
        <v>0</v>
      </c>
      <c r="J72" s="90">
        <v>0</v>
      </c>
      <c r="K72" s="90">
        <v>0</v>
      </c>
      <c r="L72" s="90">
        <v>0</v>
      </c>
      <c r="M72" s="90">
        <v>0</v>
      </c>
      <c r="N72" s="90">
        <v>0</v>
      </c>
      <c r="O72" s="90">
        <v>0</v>
      </c>
      <c r="P72" s="90">
        <v>0</v>
      </c>
      <c r="Q72" s="92">
        <v>0</v>
      </c>
    </row>
    <row r="73" spans="1:17" x14ac:dyDescent="0.35">
      <c r="B73" s="39">
        <v>3.75</v>
      </c>
      <c r="C73" s="91">
        <v>0</v>
      </c>
      <c r="D73" s="90">
        <v>0</v>
      </c>
      <c r="E73" s="90">
        <v>0</v>
      </c>
      <c r="F73" s="90">
        <v>0</v>
      </c>
      <c r="G73" s="90">
        <v>0</v>
      </c>
      <c r="H73" s="90">
        <v>0</v>
      </c>
      <c r="I73" s="90">
        <v>0</v>
      </c>
      <c r="J73" s="90">
        <v>0</v>
      </c>
      <c r="K73" s="90">
        <v>0</v>
      </c>
      <c r="L73" s="90">
        <v>0</v>
      </c>
      <c r="M73" s="90">
        <v>0</v>
      </c>
      <c r="N73" s="90">
        <v>0</v>
      </c>
      <c r="O73" s="90">
        <v>0</v>
      </c>
      <c r="P73" s="90">
        <v>0</v>
      </c>
      <c r="Q73" s="92">
        <v>0</v>
      </c>
    </row>
    <row r="74" spans="1:17" x14ac:dyDescent="0.35">
      <c r="B74" s="39">
        <v>4.25</v>
      </c>
      <c r="C74" s="91">
        <v>0</v>
      </c>
      <c r="D74" s="90">
        <v>0</v>
      </c>
      <c r="E74" s="90">
        <v>0</v>
      </c>
      <c r="F74" s="90">
        <v>0</v>
      </c>
      <c r="G74" s="90">
        <v>0</v>
      </c>
      <c r="H74" s="90">
        <v>0</v>
      </c>
      <c r="I74" s="90">
        <v>0</v>
      </c>
      <c r="J74" s="90">
        <v>0</v>
      </c>
      <c r="K74" s="90">
        <v>0</v>
      </c>
      <c r="L74" s="90">
        <v>0</v>
      </c>
      <c r="M74" s="90">
        <v>0</v>
      </c>
      <c r="N74" s="90">
        <v>0</v>
      </c>
      <c r="O74" s="90">
        <v>0</v>
      </c>
      <c r="P74" s="90">
        <v>0</v>
      </c>
      <c r="Q74" s="92">
        <v>0</v>
      </c>
    </row>
    <row r="75" spans="1:17" x14ac:dyDescent="0.35">
      <c r="B75" s="39">
        <v>4.75</v>
      </c>
      <c r="C75" s="91">
        <v>0</v>
      </c>
      <c r="D75" s="90">
        <v>0</v>
      </c>
      <c r="E75" s="90">
        <v>0</v>
      </c>
      <c r="F75" s="90">
        <v>0</v>
      </c>
      <c r="G75" s="90">
        <v>0</v>
      </c>
      <c r="H75" s="90">
        <v>0</v>
      </c>
      <c r="I75" s="90">
        <v>0</v>
      </c>
      <c r="J75" s="90">
        <v>0</v>
      </c>
      <c r="K75" s="90">
        <v>0</v>
      </c>
      <c r="L75" s="90">
        <v>0</v>
      </c>
      <c r="M75" s="90">
        <v>0</v>
      </c>
      <c r="N75" s="90">
        <v>0</v>
      </c>
      <c r="O75" s="90">
        <v>0</v>
      </c>
      <c r="P75" s="90">
        <v>0</v>
      </c>
      <c r="Q75" s="92">
        <v>0</v>
      </c>
    </row>
    <row r="76" spans="1:17" x14ac:dyDescent="0.35">
      <c r="B76" s="39">
        <v>5.25</v>
      </c>
      <c r="C76" s="91">
        <v>0</v>
      </c>
      <c r="D76" s="90">
        <v>0</v>
      </c>
      <c r="E76" s="90">
        <v>0</v>
      </c>
      <c r="F76" s="90">
        <v>0</v>
      </c>
      <c r="G76" s="90">
        <v>0</v>
      </c>
      <c r="H76" s="90">
        <v>0</v>
      </c>
      <c r="I76" s="90">
        <v>0</v>
      </c>
      <c r="J76" s="90">
        <v>0</v>
      </c>
      <c r="K76" s="90">
        <v>0</v>
      </c>
      <c r="L76" s="90">
        <v>0</v>
      </c>
      <c r="M76" s="90">
        <v>0</v>
      </c>
      <c r="N76" s="90">
        <v>0</v>
      </c>
      <c r="O76" s="90">
        <v>0</v>
      </c>
      <c r="P76" s="90">
        <v>0</v>
      </c>
      <c r="Q76" s="92">
        <v>0</v>
      </c>
    </row>
    <row r="77" spans="1:17" x14ac:dyDescent="0.35">
      <c r="B77" s="39">
        <v>5.75</v>
      </c>
      <c r="C77" s="93">
        <v>0</v>
      </c>
      <c r="D77" s="94">
        <v>0</v>
      </c>
      <c r="E77" s="94">
        <v>0</v>
      </c>
      <c r="F77" s="94">
        <v>0</v>
      </c>
      <c r="G77" s="94">
        <v>0</v>
      </c>
      <c r="H77" s="94">
        <v>0</v>
      </c>
      <c r="I77" s="94">
        <v>0</v>
      </c>
      <c r="J77" s="94">
        <v>0</v>
      </c>
      <c r="K77" s="94">
        <v>0</v>
      </c>
      <c r="L77" s="94">
        <v>0</v>
      </c>
      <c r="M77" s="94">
        <v>0</v>
      </c>
      <c r="N77" s="94">
        <v>0</v>
      </c>
      <c r="O77" s="94">
        <v>0</v>
      </c>
      <c r="P77" s="94">
        <v>0</v>
      </c>
      <c r="Q77" s="95">
        <v>0</v>
      </c>
    </row>
    <row r="78" spans="1:17" x14ac:dyDescent="0.35">
      <c r="B78" s="39"/>
      <c r="C78" s="90"/>
      <c r="D78" s="90"/>
      <c r="E78" s="90"/>
      <c r="F78" s="90"/>
      <c r="G78" s="90"/>
      <c r="H78" s="90"/>
      <c r="I78" s="90"/>
      <c r="J78" s="90"/>
      <c r="K78" s="90"/>
      <c r="L78" s="90"/>
      <c r="M78" s="90"/>
      <c r="N78" s="90"/>
      <c r="O78" s="90"/>
      <c r="P78" s="90"/>
      <c r="Q78" s="90"/>
    </row>
    <row r="79" spans="1:17" x14ac:dyDescent="0.35">
      <c r="B79" s="39"/>
      <c r="C79" s="90"/>
      <c r="D79" s="90"/>
      <c r="E79" s="90"/>
      <c r="F79" s="90"/>
      <c r="G79" s="90"/>
      <c r="H79" s="90"/>
      <c r="I79" s="90"/>
      <c r="J79" s="90"/>
      <c r="K79" s="90"/>
      <c r="L79" s="90"/>
      <c r="M79" s="90"/>
      <c r="N79" s="90"/>
      <c r="O79" s="90"/>
      <c r="P79" s="90"/>
      <c r="Q79" s="90"/>
    </row>
    <row r="80" spans="1:17" x14ac:dyDescent="0.35">
      <c r="A80" t="s">
        <v>905</v>
      </c>
      <c r="B80" s="39"/>
      <c r="C80" s="101"/>
      <c r="D80" s="101"/>
      <c r="E80" s="101"/>
      <c r="F80" s="101"/>
      <c r="G80" s="101"/>
      <c r="H80" s="101"/>
      <c r="I80" t="s">
        <v>899</v>
      </c>
      <c r="J80" s="101"/>
      <c r="K80" s="101"/>
      <c r="L80" s="101"/>
      <c r="M80" s="101"/>
      <c r="N80" s="101"/>
      <c r="O80" s="101"/>
      <c r="P80" s="101"/>
      <c r="Q80" s="101"/>
    </row>
    <row r="81" spans="1:17" x14ac:dyDescent="0.35">
      <c r="C81" s="39">
        <v>5</v>
      </c>
      <c r="D81" s="39">
        <v>6</v>
      </c>
      <c r="E81" s="39">
        <v>7</v>
      </c>
      <c r="F81" s="39">
        <v>8</v>
      </c>
      <c r="G81" s="39">
        <v>9</v>
      </c>
      <c r="H81" s="39">
        <v>10</v>
      </c>
      <c r="I81" s="39">
        <v>11</v>
      </c>
      <c r="J81" s="39">
        <v>12</v>
      </c>
      <c r="K81" s="39">
        <v>13</v>
      </c>
      <c r="L81" s="39">
        <v>14</v>
      </c>
      <c r="M81" s="39">
        <v>15</v>
      </c>
      <c r="N81" s="39">
        <v>16</v>
      </c>
      <c r="O81" s="39">
        <v>17</v>
      </c>
      <c r="P81" s="39">
        <v>18</v>
      </c>
      <c r="Q81" s="39">
        <v>19</v>
      </c>
    </row>
    <row r="82" spans="1:17" x14ac:dyDescent="0.35">
      <c r="B82" s="39">
        <v>0.75</v>
      </c>
      <c r="C82" s="117">
        <v>30.860767139708717</v>
      </c>
      <c r="D82" s="118">
        <v>128.53990972091862</v>
      </c>
      <c r="E82" s="118">
        <v>227.3729849410399</v>
      </c>
      <c r="F82" s="118">
        <v>298.53640886231187</v>
      </c>
      <c r="G82" s="118">
        <v>223.87308315187963</v>
      </c>
      <c r="H82" s="118">
        <v>144.33040450350754</v>
      </c>
      <c r="I82" s="118">
        <v>95.802273989421948</v>
      </c>
      <c r="J82" s="118">
        <v>61.916588102924507</v>
      </c>
      <c r="K82" s="118">
        <v>34.406490999003935</v>
      </c>
      <c r="L82" s="118">
        <v>14.373933192220294</v>
      </c>
      <c r="M82" s="118">
        <v>2.1101862411793832</v>
      </c>
      <c r="N82" s="118">
        <v>0.30040822152926205</v>
      </c>
      <c r="O82" s="118">
        <v>1.0273169717230204</v>
      </c>
      <c r="P82" s="118">
        <v>1.1007372340699668</v>
      </c>
      <c r="Q82" s="119">
        <v>0</v>
      </c>
    </row>
    <row r="83" spans="1:17" x14ac:dyDescent="0.35">
      <c r="B83" s="39">
        <v>1.25</v>
      </c>
      <c r="C83" s="120">
        <v>47.985808200003596</v>
      </c>
      <c r="D83" s="121">
        <v>448.86525121747184</v>
      </c>
      <c r="E83" s="121">
        <v>955.46837088320365</v>
      </c>
      <c r="F83" s="121">
        <v>1336.1665425707945</v>
      </c>
      <c r="G83" s="121">
        <v>900.45015536453661</v>
      </c>
      <c r="H83" s="121">
        <v>512.3400774873395</v>
      </c>
      <c r="I83" s="121">
        <v>300.00194319544744</v>
      </c>
      <c r="J83" s="121">
        <v>176.80709115182441</v>
      </c>
      <c r="K83" s="121">
        <v>114.01591271117753</v>
      </c>
      <c r="L83" s="121">
        <v>63.777748175855692</v>
      </c>
      <c r="M83" s="121">
        <v>26.301364219010015</v>
      </c>
      <c r="N83" s="121">
        <v>3.778685952155608</v>
      </c>
      <c r="O83" s="121">
        <v>2.6030428001314485</v>
      </c>
      <c r="P83" s="121">
        <v>3.927509868205989</v>
      </c>
      <c r="Q83" s="122">
        <v>3.3862155392036852</v>
      </c>
    </row>
    <row r="84" spans="1:17" x14ac:dyDescent="0.35">
      <c r="B84" s="39">
        <v>1.75</v>
      </c>
      <c r="C84" s="120">
        <v>21.062522475475514</v>
      </c>
      <c r="D84" s="121">
        <v>256.60475577458436</v>
      </c>
      <c r="E84" s="121">
        <v>1122.1973496301566</v>
      </c>
      <c r="F84" s="121">
        <v>1930.8142712235076</v>
      </c>
      <c r="G84" s="121">
        <v>1298.1214250953087</v>
      </c>
      <c r="H84" s="121">
        <v>554.00455383314625</v>
      </c>
      <c r="I84" s="121">
        <v>217.67946206157157</v>
      </c>
      <c r="J84" s="121">
        <v>209.89850579095443</v>
      </c>
      <c r="K84" s="121">
        <v>154.21527562500415</v>
      </c>
      <c r="L84" s="121">
        <v>87.046901346435035</v>
      </c>
      <c r="M84" s="121">
        <v>32.528698112701534</v>
      </c>
      <c r="N84" s="121">
        <v>28.21596862067307</v>
      </c>
      <c r="O84" s="121">
        <v>19.800507664050595</v>
      </c>
      <c r="P84" s="121">
        <v>10.112759840714064</v>
      </c>
      <c r="Q84" s="122">
        <v>0</v>
      </c>
    </row>
    <row r="85" spans="1:17" x14ac:dyDescent="0.35">
      <c r="B85" s="39">
        <v>2.25</v>
      </c>
      <c r="C85" s="120">
        <v>0</v>
      </c>
      <c r="D85" s="121">
        <v>0</v>
      </c>
      <c r="E85" s="121">
        <v>511.96731170467439</v>
      </c>
      <c r="F85" s="121">
        <v>1285.1203753776115</v>
      </c>
      <c r="G85" s="121">
        <v>2118.088540555882</v>
      </c>
      <c r="H85" s="121">
        <v>1232.2915650504433</v>
      </c>
      <c r="I85" s="121">
        <v>517.99945443428362</v>
      </c>
      <c r="J85" s="121">
        <v>191.05933391629213</v>
      </c>
      <c r="K85" s="121">
        <v>153.68549046103766</v>
      </c>
      <c r="L85" s="121">
        <v>121.72707779398765</v>
      </c>
      <c r="M85" s="121">
        <v>85.802111139650407</v>
      </c>
      <c r="N85" s="121">
        <v>24.31973339435482</v>
      </c>
      <c r="O85" s="121">
        <v>19.429515661063327</v>
      </c>
      <c r="P85" s="121">
        <v>15.417076096581036</v>
      </c>
      <c r="Q85" s="122">
        <v>0</v>
      </c>
    </row>
    <row r="86" spans="1:17" x14ac:dyDescent="0.35">
      <c r="A86" t="s">
        <v>900</v>
      </c>
      <c r="B86" s="39">
        <v>2.75</v>
      </c>
      <c r="C86" s="120">
        <v>0</v>
      </c>
      <c r="D86" s="121">
        <v>0</v>
      </c>
      <c r="E86" s="121">
        <v>98.633229445478676</v>
      </c>
      <c r="F86" s="121">
        <v>445.66819056471149</v>
      </c>
      <c r="G86" s="121">
        <v>1557.3510720838801</v>
      </c>
      <c r="H86" s="121">
        <v>1524.1248271074649</v>
      </c>
      <c r="I86" s="121">
        <v>1091.4132445204436</v>
      </c>
      <c r="J86" s="121">
        <v>352.58093022413811</v>
      </c>
      <c r="K86" s="121">
        <v>191.28916491801647</v>
      </c>
      <c r="L86" s="121">
        <v>93.356617610527266</v>
      </c>
      <c r="M86" s="121">
        <v>44.335798110909153</v>
      </c>
      <c r="N86" s="121">
        <v>38.940265694325525</v>
      </c>
      <c r="O86" s="121">
        <v>14.575790610783121</v>
      </c>
      <c r="P86" s="121">
        <v>0</v>
      </c>
      <c r="Q86" s="122">
        <v>0</v>
      </c>
    </row>
    <row r="87" spans="1:17" x14ac:dyDescent="0.35">
      <c r="B87" s="39">
        <v>3.25</v>
      </c>
      <c r="C87" s="120">
        <v>0</v>
      </c>
      <c r="D87" s="121">
        <v>0</v>
      </c>
      <c r="E87" s="121">
        <v>0</v>
      </c>
      <c r="F87" s="121">
        <v>0</v>
      </c>
      <c r="G87" s="121">
        <v>0</v>
      </c>
      <c r="H87" s="121">
        <v>0</v>
      </c>
      <c r="I87" s="121">
        <v>0</v>
      </c>
      <c r="J87" s="121">
        <v>0</v>
      </c>
      <c r="K87" s="121">
        <v>0</v>
      </c>
      <c r="L87" s="121">
        <v>0</v>
      </c>
      <c r="M87" s="121">
        <v>0</v>
      </c>
      <c r="N87" s="121">
        <v>0</v>
      </c>
      <c r="O87" s="121">
        <v>0</v>
      </c>
      <c r="P87" s="121">
        <v>0</v>
      </c>
      <c r="Q87" s="122">
        <v>0</v>
      </c>
    </row>
    <row r="88" spans="1:17" x14ac:dyDescent="0.35">
      <c r="B88" s="39">
        <v>3.75</v>
      </c>
      <c r="C88" s="120">
        <v>0</v>
      </c>
      <c r="D88" s="121">
        <v>0</v>
      </c>
      <c r="E88" s="121">
        <v>0</v>
      </c>
      <c r="F88" s="121">
        <v>0</v>
      </c>
      <c r="G88" s="121">
        <v>0</v>
      </c>
      <c r="H88" s="121">
        <v>0</v>
      </c>
      <c r="I88" s="121">
        <v>0</v>
      </c>
      <c r="J88" s="121">
        <v>0</v>
      </c>
      <c r="K88" s="121">
        <v>0</v>
      </c>
      <c r="L88" s="121">
        <v>0</v>
      </c>
      <c r="M88" s="121">
        <v>0</v>
      </c>
      <c r="N88" s="121">
        <v>0</v>
      </c>
      <c r="O88" s="121">
        <v>0</v>
      </c>
      <c r="P88" s="121">
        <v>0</v>
      </c>
      <c r="Q88" s="122">
        <v>0</v>
      </c>
    </row>
    <row r="89" spans="1:17" x14ac:dyDescent="0.35">
      <c r="B89" s="39">
        <v>4.25</v>
      </c>
      <c r="C89" s="120">
        <v>0</v>
      </c>
      <c r="D89" s="121">
        <v>0</v>
      </c>
      <c r="E89" s="121">
        <v>0</v>
      </c>
      <c r="F89" s="121">
        <v>0</v>
      </c>
      <c r="G89" s="121">
        <v>0</v>
      </c>
      <c r="H89" s="121">
        <v>0</v>
      </c>
      <c r="I89" s="121">
        <v>0</v>
      </c>
      <c r="J89" s="121">
        <v>0</v>
      </c>
      <c r="K89" s="121">
        <v>0</v>
      </c>
      <c r="L89" s="121">
        <v>0</v>
      </c>
      <c r="M89" s="121">
        <v>0</v>
      </c>
      <c r="N89" s="121">
        <v>0</v>
      </c>
      <c r="O89" s="121">
        <v>0</v>
      </c>
      <c r="P89" s="121">
        <v>0</v>
      </c>
      <c r="Q89" s="122">
        <v>0</v>
      </c>
    </row>
    <row r="90" spans="1:17" x14ac:dyDescent="0.35">
      <c r="B90" s="39">
        <v>4.75</v>
      </c>
      <c r="C90" s="120">
        <v>0</v>
      </c>
      <c r="D90" s="121">
        <v>0</v>
      </c>
      <c r="E90" s="121">
        <v>0</v>
      </c>
      <c r="F90" s="121">
        <v>0</v>
      </c>
      <c r="G90" s="121">
        <v>0</v>
      </c>
      <c r="H90" s="121">
        <v>0</v>
      </c>
      <c r="I90" s="121">
        <v>0</v>
      </c>
      <c r="J90" s="121">
        <v>0</v>
      </c>
      <c r="K90" s="121">
        <v>0</v>
      </c>
      <c r="L90" s="121">
        <v>0</v>
      </c>
      <c r="M90" s="121">
        <v>0</v>
      </c>
      <c r="N90" s="121">
        <v>0</v>
      </c>
      <c r="O90" s="121">
        <v>0</v>
      </c>
      <c r="P90" s="121">
        <v>0</v>
      </c>
      <c r="Q90" s="122">
        <v>0</v>
      </c>
    </row>
    <row r="91" spans="1:17" x14ac:dyDescent="0.35">
      <c r="B91" s="39">
        <v>5.25</v>
      </c>
      <c r="C91" s="120">
        <v>0</v>
      </c>
      <c r="D91" s="121">
        <v>0</v>
      </c>
      <c r="E91" s="121">
        <v>0</v>
      </c>
      <c r="F91" s="121">
        <v>0</v>
      </c>
      <c r="G91" s="121">
        <v>0</v>
      </c>
      <c r="H91" s="121">
        <v>0</v>
      </c>
      <c r="I91" s="121">
        <v>0</v>
      </c>
      <c r="J91" s="121">
        <v>0</v>
      </c>
      <c r="K91" s="121">
        <v>0</v>
      </c>
      <c r="L91" s="121">
        <v>0</v>
      </c>
      <c r="M91" s="121">
        <v>0</v>
      </c>
      <c r="N91" s="121">
        <v>0</v>
      </c>
      <c r="O91" s="121">
        <v>0</v>
      </c>
      <c r="P91" s="121">
        <v>0</v>
      </c>
      <c r="Q91" s="122">
        <v>0</v>
      </c>
    </row>
    <row r="92" spans="1:17" x14ac:dyDescent="0.35">
      <c r="B92" s="39">
        <v>5.75</v>
      </c>
      <c r="C92" s="123">
        <v>0</v>
      </c>
      <c r="D92" s="124">
        <v>0</v>
      </c>
      <c r="E92" s="124">
        <v>0</v>
      </c>
      <c r="F92" s="124">
        <v>0</v>
      </c>
      <c r="G92" s="124">
        <v>0</v>
      </c>
      <c r="H92" s="124">
        <v>0</v>
      </c>
      <c r="I92" s="124">
        <v>0</v>
      </c>
      <c r="J92" s="124">
        <v>0</v>
      </c>
      <c r="K92" s="124">
        <v>0</v>
      </c>
      <c r="L92" s="124">
        <v>0</v>
      </c>
      <c r="M92" s="124">
        <v>0</v>
      </c>
      <c r="N92" s="124">
        <v>0</v>
      </c>
      <c r="O92" s="124">
        <v>0</v>
      </c>
      <c r="P92" s="124">
        <v>0</v>
      </c>
      <c r="Q92" s="125">
        <v>0</v>
      </c>
    </row>
    <row r="93" spans="1:17" x14ac:dyDescent="0.35">
      <c r="B93" s="39"/>
      <c r="C93" s="90"/>
      <c r="D93" s="90"/>
      <c r="E93" s="90"/>
      <c r="F93" s="90"/>
      <c r="G93" s="90"/>
      <c r="H93" s="90"/>
      <c r="I93" s="90"/>
      <c r="J93" s="90"/>
      <c r="K93" s="90"/>
      <c r="L93" s="90"/>
      <c r="M93" s="90"/>
      <c r="N93" s="90"/>
      <c r="O93" s="90"/>
      <c r="P93" s="90"/>
      <c r="Q93" s="90"/>
    </row>
    <row r="94" spans="1:17" x14ac:dyDescent="0.35">
      <c r="B94" s="39"/>
      <c r="C94" s="90"/>
      <c r="D94" s="90"/>
      <c r="E94" s="90"/>
      <c r="F94" s="90"/>
      <c r="G94" s="90"/>
      <c r="H94" s="90"/>
      <c r="I94" s="90"/>
      <c r="J94" s="90"/>
      <c r="K94" s="90"/>
      <c r="L94" s="90"/>
      <c r="M94" s="90"/>
      <c r="N94" s="90"/>
      <c r="O94" s="90"/>
      <c r="P94" s="90"/>
      <c r="Q94" s="90"/>
    </row>
    <row r="95" spans="1:17" x14ac:dyDescent="0.35">
      <c r="A95" t="s">
        <v>906</v>
      </c>
      <c r="B95" s="39"/>
      <c r="C95" s="90"/>
      <c r="D95" s="90"/>
      <c r="E95" s="90"/>
      <c r="F95" s="90"/>
      <c r="G95" s="90"/>
      <c r="H95" s="90"/>
      <c r="I95" s="90"/>
      <c r="J95" s="90"/>
      <c r="K95" s="90"/>
      <c r="L95" s="90"/>
      <c r="M95" s="90"/>
      <c r="N95" s="90"/>
      <c r="O95" s="90"/>
      <c r="P95" s="90"/>
      <c r="Q95" s="90"/>
    </row>
    <row r="96" spans="1:17" ht="58" x14ac:dyDescent="0.35">
      <c r="B96" s="115" t="s">
        <v>907</v>
      </c>
      <c r="C96" s="115" t="s">
        <v>908</v>
      </c>
      <c r="D96" s="115" t="s">
        <v>909</v>
      </c>
      <c r="F96" s="90"/>
      <c r="G96" s="90"/>
      <c r="H96" s="90"/>
      <c r="I96" s="90"/>
      <c r="J96" s="90"/>
      <c r="K96" s="90"/>
      <c r="L96" s="90"/>
      <c r="M96" s="90"/>
      <c r="N96" s="90"/>
      <c r="O96" s="90"/>
      <c r="P96" s="90"/>
      <c r="Q96" s="90"/>
    </row>
    <row r="97" spans="1:17" x14ac:dyDescent="0.35">
      <c r="B97">
        <v>1836412.5663481855</v>
      </c>
      <c r="C97">
        <v>313977.65626113542</v>
      </c>
      <c r="D97">
        <v>0.17097337603472104</v>
      </c>
      <c r="F97" s="90"/>
      <c r="G97" s="90"/>
      <c r="H97" s="90"/>
      <c r="I97" s="90"/>
      <c r="J97" s="90"/>
      <c r="K97" s="90"/>
      <c r="L97" s="90"/>
      <c r="M97" s="90"/>
      <c r="N97" s="90"/>
      <c r="O97" s="90"/>
      <c r="P97" s="90"/>
      <c r="Q97" s="90"/>
    </row>
    <row r="98" spans="1:17" x14ac:dyDescent="0.35">
      <c r="B98" s="39"/>
      <c r="C98" s="90"/>
      <c r="D98" s="90"/>
      <c r="E98" s="90"/>
      <c r="F98" s="90"/>
      <c r="G98" s="90"/>
      <c r="H98" s="90"/>
      <c r="I98" s="90"/>
      <c r="J98" s="90"/>
      <c r="K98" s="90"/>
      <c r="L98" s="90"/>
      <c r="M98" s="90"/>
      <c r="N98" s="90"/>
      <c r="O98" s="90"/>
      <c r="P98" s="90"/>
      <c r="Q98" s="90"/>
    </row>
    <row r="99" spans="1:17" x14ac:dyDescent="0.35">
      <c r="B99" s="39"/>
      <c r="C99" s="90"/>
      <c r="D99" s="90"/>
      <c r="E99" s="90"/>
      <c r="F99" s="90"/>
      <c r="G99" s="90"/>
      <c r="H99" s="90"/>
      <c r="I99" s="90"/>
      <c r="J99" s="90"/>
      <c r="K99" s="90"/>
      <c r="L99" s="90"/>
      <c r="M99" s="90"/>
      <c r="N99" s="90"/>
      <c r="O99" s="90"/>
      <c r="P99" s="90"/>
      <c r="Q99" s="90"/>
    </row>
    <row r="100" spans="1:17" x14ac:dyDescent="0.35">
      <c r="A100" t="s">
        <v>910</v>
      </c>
    </row>
    <row r="101" spans="1:17" ht="58" x14ac:dyDescent="0.35">
      <c r="B101" s="115" t="s">
        <v>911</v>
      </c>
      <c r="C101" s="115" t="s">
        <v>912</v>
      </c>
      <c r="D101" s="115" t="s">
        <v>913</v>
      </c>
      <c r="E101" s="115" t="s">
        <v>914</v>
      </c>
      <c r="F101" s="115" t="s">
        <v>915</v>
      </c>
      <c r="G101" s="115"/>
      <c r="H101" s="115"/>
      <c r="I101" s="115"/>
      <c r="J101" s="115"/>
      <c r="K101" s="115"/>
      <c r="L101" s="115"/>
      <c r="M101" s="115"/>
      <c r="N101" s="115"/>
    </row>
    <row r="102" spans="1:17" x14ac:dyDescent="0.35">
      <c r="A102" s="115"/>
      <c r="B102">
        <v>25</v>
      </c>
      <c r="C102">
        <v>16.133839831510763</v>
      </c>
      <c r="D102">
        <v>141332.43692403426</v>
      </c>
      <c r="E102" s="116">
        <v>25</v>
      </c>
      <c r="F102">
        <v>0.64535359326043051</v>
      </c>
    </row>
    <row r="103" spans="1:17" x14ac:dyDescent="0.35">
      <c r="B103">
        <v>30</v>
      </c>
      <c r="C103">
        <v>17.938083602521687</v>
      </c>
      <c r="D103">
        <v>157137.61235808997</v>
      </c>
      <c r="E103" s="116">
        <v>30</v>
      </c>
      <c r="F103">
        <v>0.59793612008405617</v>
      </c>
    </row>
    <row r="104" spans="1:17" x14ac:dyDescent="0.35">
      <c r="B104">
        <v>35</v>
      </c>
      <c r="C104">
        <v>19.602049435857509</v>
      </c>
      <c r="D104">
        <v>171713.95305811177</v>
      </c>
      <c r="E104" s="116">
        <v>35</v>
      </c>
      <c r="F104">
        <v>0.56005855531021453</v>
      </c>
    </row>
    <row r="105" spans="1:17" x14ac:dyDescent="0.35">
      <c r="B105">
        <v>40</v>
      </c>
      <c r="C105">
        <v>20.901124834625882</v>
      </c>
      <c r="D105">
        <v>183093.85355132271</v>
      </c>
      <c r="E105" s="116">
        <v>40</v>
      </c>
      <c r="F105">
        <v>0.52252812086564704</v>
      </c>
    </row>
    <row r="106" spans="1:17" x14ac:dyDescent="0.35">
      <c r="B106">
        <v>45</v>
      </c>
      <c r="C106">
        <v>21.808476084594339</v>
      </c>
      <c r="D106">
        <v>191042.25050104642</v>
      </c>
      <c r="E106" s="116">
        <v>45</v>
      </c>
      <c r="F106">
        <v>0.48463280187987423</v>
      </c>
    </row>
    <row r="107" spans="1:17" x14ac:dyDescent="0.35">
      <c r="B107">
        <v>50</v>
      </c>
      <c r="C107">
        <v>22.545415794818474</v>
      </c>
      <c r="D107">
        <v>197497.84236260981</v>
      </c>
      <c r="E107" s="116">
        <v>50</v>
      </c>
      <c r="F107">
        <v>0.45090831589636948</v>
      </c>
    </row>
    <row r="108" spans="1:17" x14ac:dyDescent="0.35">
      <c r="B108">
        <v>55</v>
      </c>
      <c r="C108">
        <v>23.181788979894804</v>
      </c>
      <c r="D108">
        <v>203072.47146387846</v>
      </c>
      <c r="E108" s="116">
        <v>55</v>
      </c>
      <c r="F108">
        <v>0.42148707236172372</v>
      </c>
    </row>
    <row r="109" spans="1:17" x14ac:dyDescent="0.35">
      <c r="B109">
        <v>60</v>
      </c>
      <c r="C109">
        <v>23.465124934084557</v>
      </c>
      <c r="D109">
        <v>205554.4944225807</v>
      </c>
      <c r="E109" s="116">
        <v>60</v>
      </c>
      <c r="F109">
        <v>0.39108541556807597</v>
      </c>
    </row>
    <row r="110" spans="1:17" x14ac:dyDescent="0.35">
      <c r="B110">
        <v>65</v>
      </c>
      <c r="C110">
        <v>23.609697479084556</v>
      </c>
      <c r="D110">
        <v>206820.94991678069</v>
      </c>
      <c r="E110" s="116">
        <v>63.003666118844947</v>
      </c>
      <c r="F110">
        <v>0.36322611506283931</v>
      </c>
    </row>
    <row r="111" spans="1:17" x14ac:dyDescent="0.35">
      <c r="B111">
        <v>70</v>
      </c>
      <c r="C111">
        <v>23.754270024084558</v>
      </c>
      <c r="D111">
        <v>208087.40541098075</v>
      </c>
      <c r="E111" s="116">
        <v>63.003666118844947</v>
      </c>
      <c r="F111">
        <v>0.33934671462977939</v>
      </c>
    </row>
    <row r="112" spans="1:17" x14ac:dyDescent="0.35">
      <c r="B112">
        <v>75</v>
      </c>
      <c r="C112">
        <v>23.831906886178626</v>
      </c>
      <c r="D112">
        <v>208767.50432292477</v>
      </c>
      <c r="E112" s="116">
        <v>63.003666118844947</v>
      </c>
      <c r="F112">
        <v>0.31775875848238166</v>
      </c>
    </row>
    <row r="113" spans="2:6" x14ac:dyDescent="0.35">
      <c r="B113">
        <v>80</v>
      </c>
      <c r="C113">
        <v>23.831906886178626</v>
      </c>
      <c r="D113">
        <v>208767.50432292477</v>
      </c>
      <c r="E113" s="116">
        <v>63.003666118844947</v>
      </c>
      <c r="F113">
        <v>0.29789883607723283</v>
      </c>
    </row>
    <row r="114" spans="2:6" x14ac:dyDescent="0.35">
      <c r="B114">
        <v>85</v>
      </c>
      <c r="C114">
        <v>23.831906886178626</v>
      </c>
      <c r="D114">
        <v>208767.50432292477</v>
      </c>
      <c r="E114" s="116">
        <v>63.003666118844947</v>
      </c>
      <c r="F114">
        <v>0.28037537513151323</v>
      </c>
    </row>
    <row r="115" spans="2:6" x14ac:dyDescent="0.35">
      <c r="B115">
        <v>90</v>
      </c>
      <c r="C115">
        <v>23.831906886178626</v>
      </c>
      <c r="D115">
        <v>208767.50432292477</v>
      </c>
      <c r="E115" s="116">
        <v>63.003666118844947</v>
      </c>
      <c r="F115">
        <v>0.26479896540198472</v>
      </c>
    </row>
    <row r="116" spans="2:6" x14ac:dyDescent="0.35">
      <c r="B116">
        <v>95</v>
      </c>
      <c r="C116">
        <v>23.831906886178626</v>
      </c>
      <c r="D116">
        <v>208767.50432292477</v>
      </c>
      <c r="E116" s="116">
        <v>63.003666118844947</v>
      </c>
      <c r="F116">
        <v>0.25086217774924868</v>
      </c>
    </row>
    <row r="117" spans="2:6" x14ac:dyDescent="0.35">
      <c r="B117">
        <v>100</v>
      </c>
      <c r="C117">
        <v>23.831906886178626</v>
      </c>
      <c r="D117">
        <v>208767.50432292477</v>
      </c>
      <c r="E117" s="116">
        <v>63.003666118844947</v>
      </c>
      <c r="F117">
        <v>0.23831906886178625</v>
      </c>
    </row>
    <row r="118" spans="2:6" x14ac:dyDescent="0.35">
      <c r="B118">
        <v>105</v>
      </c>
      <c r="C118">
        <v>23.831906886178626</v>
      </c>
      <c r="D118">
        <v>208767.50432292477</v>
      </c>
      <c r="E118" s="116">
        <v>63.003666118844947</v>
      </c>
      <c r="F118">
        <v>0.22697054177312978</v>
      </c>
    </row>
    <row r="119" spans="2:6" x14ac:dyDescent="0.35">
      <c r="B119">
        <v>110</v>
      </c>
      <c r="C119">
        <v>23.831906886178626</v>
      </c>
      <c r="D119">
        <v>208767.50432292477</v>
      </c>
      <c r="E119" s="116">
        <v>63.003666118844947</v>
      </c>
      <c r="F119">
        <v>0.21665369896526024</v>
      </c>
    </row>
    <row r="120" spans="2:6" x14ac:dyDescent="0.35">
      <c r="B120">
        <v>115</v>
      </c>
      <c r="C120">
        <v>23.831906886178626</v>
      </c>
      <c r="D120">
        <v>208767.50432292477</v>
      </c>
      <c r="E120" s="116">
        <v>63.003666118844947</v>
      </c>
      <c r="F120">
        <v>0.2072339729232924</v>
      </c>
    </row>
    <row r="121" spans="2:6" x14ac:dyDescent="0.35">
      <c r="B121">
        <v>120</v>
      </c>
      <c r="C121">
        <v>23.831906886178626</v>
      </c>
      <c r="D121">
        <v>208767.50432292477</v>
      </c>
      <c r="E121" s="116">
        <v>63.003666118844947</v>
      </c>
      <c r="F121">
        <v>0.19859922405148855</v>
      </c>
    </row>
    <row r="122" spans="2:6" x14ac:dyDescent="0.35">
      <c r="B122">
        <v>125</v>
      </c>
      <c r="C122">
        <v>23.831906886178626</v>
      </c>
      <c r="D122">
        <v>208767.50432292477</v>
      </c>
      <c r="E122" s="116">
        <v>63.003666118844947</v>
      </c>
      <c r="F122">
        <v>0.19065525508942902</v>
      </c>
    </row>
    <row r="123" spans="2:6" x14ac:dyDescent="0.35">
      <c r="B123">
        <v>130</v>
      </c>
      <c r="C123">
        <v>23.831906886178626</v>
      </c>
      <c r="D123">
        <v>208767.50432292477</v>
      </c>
      <c r="E123" s="116">
        <v>63.003666118844947</v>
      </c>
      <c r="F123">
        <v>0.18332236066291249</v>
      </c>
    </row>
    <row r="124" spans="2:6" x14ac:dyDescent="0.35">
      <c r="B124">
        <v>135</v>
      </c>
      <c r="C124">
        <v>23.831906886178626</v>
      </c>
      <c r="D124">
        <v>208767.50432292477</v>
      </c>
      <c r="E124" s="116">
        <v>63.003666118844947</v>
      </c>
      <c r="F124">
        <v>0.17653264360132315</v>
      </c>
    </row>
    <row r="125" spans="2:6" x14ac:dyDescent="0.35">
      <c r="B125">
        <v>140</v>
      </c>
      <c r="C125">
        <v>23.831906886178626</v>
      </c>
      <c r="D125">
        <v>208767.50432292477</v>
      </c>
      <c r="E125" s="116">
        <v>63.003666118844947</v>
      </c>
      <c r="F125">
        <v>0.17022790632984733</v>
      </c>
    </row>
    <row r="126" spans="2:6" x14ac:dyDescent="0.35">
      <c r="B126">
        <v>145</v>
      </c>
      <c r="C126">
        <v>23.831906886178626</v>
      </c>
      <c r="D126">
        <v>208767.50432292477</v>
      </c>
      <c r="E126" s="116">
        <v>63.003666118844947</v>
      </c>
      <c r="F126">
        <v>0.16435797852536982</v>
      </c>
    </row>
    <row r="127" spans="2:6" x14ac:dyDescent="0.35">
      <c r="B127">
        <v>150</v>
      </c>
      <c r="C127">
        <v>23.831906886178626</v>
      </c>
      <c r="D127">
        <v>208767.50432292477</v>
      </c>
      <c r="E127" s="116">
        <v>63.003666118844947</v>
      </c>
      <c r="F127">
        <v>0.15887937924119083</v>
      </c>
    </row>
    <row r="128" spans="2:6" x14ac:dyDescent="0.35">
      <c r="B128">
        <v>155</v>
      </c>
      <c r="C128">
        <v>23.831906886178626</v>
      </c>
      <c r="D128">
        <v>208767.50432292477</v>
      </c>
      <c r="E128" s="116">
        <v>63.003666118844947</v>
      </c>
      <c r="F128">
        <v>0.15375423797534596</v>
      </c>
    </row>
    <row r="129" spans="2:6" x14ac:dyDescent="0.35">
      <c r="B129">
        <v>160</v>
      </c>
      <c r="C129">
        <v>23.831906886178626</v>
      </c>
      <c r="D129">
        <v>208767.50432292477</v>
      </c>
      <c r="E129" s="116">
        <v>63.003666118844947</v>
      </c>
      <c r="F129">
        <v>0.14894941803861642</v>
      </c>
    </row>
    <row r="130" spans="2:6" x14ac:dyDescent="0.35">
      <c r="B130">
        <v>165</v>
      </c>
      <c r="C130">
        <v>23.831906886178626</v>
      </c>
      <c r="D130">
        <v>208767.50432292477</v>
      </c>
      <c r="E130" s="116">
        <v>63.003666118844947</v>
      </c>
      <c r="F130">
        <v>0.1444357993101735</v>
      </c>
    </row>
    <row r="131" spans="2:6" x14ac:dyDescent="0.35">
      <c r="B131">
        <v>170</v>
      </c>
      <c r="C131">
        <v>23.831906886178626</v>
      </c>
      <c r="D131">
        <v>208767.50432292477</v>
      </c>
      <c r="E131" s="116">
        <v>63.003666118844947</v>
      </c>
      <c r="F131">
        <v>0.14018768756575661</v>
      </c>
    </row>
    <row r="132" spans="2:6" x14ac:dyDescent="0.35">
      <c r="B132">
        <v>175</v>
      </c>
      <c r="C132">
        <v>23.831906886178626</v>
      </c>
      <c r="D132">
        <v>208767.50432292477</v>
      </c>
      <c r="E132" s="116">
        <v>63.003666118844947</v>
      </c>
      <c r="F132">
        <v>0.13618232506387787</v>
      </c>
    </row>
    <row r="133" spans="2:6" x14ac:dyDescent="0.35">
      <c r="B133">
        <v>180</v>
      </c>
      <c r="C133">
        <v>23.831906886178626</v>
      </c>
      <c r="D133">
        <v>208767.50432292477</v>
      </c>
      <c r="E133" s="116">
        <v>63.003666118844947</v>
      </c>
      <c r="F133">
        <v>0.13239948270099236</v>
      </c>
    </row>
    <row r="134" spans="2:6" x14ac:dyDescent="0.35">
      <c r="B134">
        <v>185</v>
      </c>
      <c r="C134">
        <v>23.831906886178626</v>
      </c>
      <c r="D134">
        <v>208767.50432292477</v>
      </c>
      <c r="E134" s="116">
        <v>63.003666118844947</v>
      </c>
      <c r="F134">
        <v>0.12882111830366824</v>
      </c>
    </row>
    <row r="135" spans="2:6" x14ac:dyDescent="0.35">
      <c r="B135">
        <v>190</v>
      </c>
      <c r="C135">
        <v>23.831906886178626</v>
      </c>
      <c r="D135">
        <v>208767.50432292477</v>
      </c>
      <c r="E135" s="116">
        <v>63.003666118844947</v>
      </c>
      <c r="F135">
        <v>0.12543108887462434</v>
      </c>
    </row>
    <row r="136" spans="2:6" x14ac:dyDescent="0.35">
      <c r="B136">
        <v>195</v>
      </c>
      <c r="C136">
        <v>23.831906886178626</v>
      </c>
      <c r="D136">
        <v>208767.50432292477</v>
      </c>
      <c r="E136" s="116">
        <v>63.003666118844947</v>
      </c>
      <c r="F136">
        <v>0.12221490710860834</v>
      </c>
    </row>
    <row r="137" spans="2:6" x14ac:dyDescent="0.35">
      <c r="B137">
        <v>200</v>
      </c>
      <c r="C137">
        <v>23.831906886178626</v>
      </c>
      <c r="D137">
        <v>208767.50432292477</v>
      </c>
      <c r="E137" s="116">
        <v>63.003666118844947</v>
      </c>
      <c r="F137">
        <v>0.11915953443089312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DoE Summary</vt:lpstr>
      <vt:lpstr>DoE CBS</vt:lpstr>
      <vt:lpstr>Performance Viscous Damping</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 Hallett</dc:creator>
  <cp:lastModifiedBy>Mirko</cp:lastModifiedBy>
  <dcterms:created xsi:type="dcterms:W3CDTF">2012-12-20T02:01:31Z</dcterms:created>
  <dcterms:modified xsi:type="dcterms:W3CDTF">2017-07-14T23:18:00Z</dcterms:modified>
</cp:coreProperties>
</file>